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32"/>
  <workbookPr/>
  <mc:AlternateContent xmlns:mc="http://schemas.openxmlformats.org/markup-compatibility/2006">
    <mc:Choice Requires="x15">
      <x15ac:absPath xmlns:x15ac="http://schemas.microsoft.com/office/spreadsheetml/2010/11/ac" url="C:\Users\Hp\Desktop\MISIRDAN PLASTIK HAMMADDE IHRACATI\PEXMER COLLECTION\PEXMER COLLECTIONS\ÜRETİCİ TEDARİKÇİLER\MAX-PLAST\GRUPLANDIRILMIŞ ÜRÜNLER\"/>
    </mc:Choice>
  </mc:AlternateContent>
  <xr:revisionPtr revIDLastSave="0" documentId="13_ncr:1_{20EF5515-DF82-42ED-ADB8-781763AF757A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Product Master File" sheetId="1" r:id="rId1"/>
  </sheets>
  <definedNames>
    <definedName name="_xlnm._FilterDatabase" localSheetId="0" hidden="1">'Product Master File'!#REF!</definedName>
    <definedName name="_xlnm.Print_Area" localSheetId="0">'Product Master File'!$A$3:$AX$236</definedName>
    <definedName name="_xlnm.Print_Titles" localSheetId="0">'Product Master File'!$3:$5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J154" i="1" l="1"/>
  <c r="AB154" i="1"/>
  <c r="AF154" i="1"/>
  <c r="AI154" i="1" s="1"/>
  <c r="AJ154" i="1" s="1"/>
  <c r="AG154" i="1"/>
  <c r="AS154" i="1" s="1"/>
  <c r="AR154" i="1"/>
  <c r="AT154" i="1"/>
  <c r="AV154" i="1"/>
  <c r="AW154" i="1"/>
  <c r="AW51" i="1"/>
  <c r="AV51" i="1"/>
  <c r="AT51" i="1"/>
  <c r="AR51" i="1"/>
  <c r="AG51" i="1"/>
  <c r="AS51" i="1" s="1"/>
  <c r="AF51" i="1"/>
  <c r="AO51" i="1" s="1"/>
  <c r="AP51" i="1" s="1"/>
  <c r="AB51" i="1"/>
  <c r="J51" i="1"/>
  <c r="AW213" i="1"/>
  <c r="AV213" i="1"/>
  <c r="AT213" i="1"/>
  <c r="AR213" i="1"/>
  <c r="AG213" i="1"/>
  <c r="AS213" i="1" s="1"/>
  <c r="AF213" i="1"/>
  <c r="AO213" i="1" s="1"/>
  <c r="AP213" i="1" s="1"/>
  <c r="AB213" i="1"/>
  <c r="AW212" i="1"/>
  <c r="AV212" i="1"/>
  <c r="AT212" i="1"/>
  <c r="AR212" i="1"/>
  <c r="AG212" i="1"/>
  <c r="AS212" i="1" s="1"/>
  <c r="AF212" i="1"/>
  <c r="AI212" i="1" s="1"/>
  <c r="AJ212" i="1" s="1"/>
  <c r="AB212" i="1"/>
  <c r="J212" i="1"/>
  <c r="AW211" i="1"/>
  <c r="AV211" i="1"/>
  <c r="AT211" i="1"/>
  <c r="AR211" i="1"/>
  <c r="AG211" i="1"/>
  <c r="AS211" i="1" s="1"/>
  <c r="AF211" i="1"/>
  <c r="AU211" i="1" s="1"/>
  <c r="AB211" i="1"/>
  <c r="J211" i="1"/>
  <c r="AW210" i="1"/>
  <c r="AV210" i="1"/>
  <c r="AT210" i="1"/>
  <c r="AR210" i="1"/>
  <c r="AG210" i="1"/>
  <c r="AS210" i="1" s="1"/>
  <c r="AF210" i="1"/>
  <c r="AM210" i="1" s="1"/>
  <c r="AN210" i="1" s="1"/>
  <c r="AB210" i="1"/>
  <c r="J210" i="1"/>
  <c r="AW209" i="1"/>
  <c r="AV209" i="1"/>
  <c r="AT209" i="1"/>
  <c r="AR209" i="1"/>
  <c r="AG209" i="1"/>
  <c r="AS209" i="1" s="1"/>
  <c r="AF209" i="1"/>
  <c r="AM209" i="1" s="1"/>
  <c r="AN209" i="1" s="1"/>
  <c r="AB209" i="1"/>
  <c r="J209" i="1"/>
  <c r="AW208" i="1"/>
  <c r="AV208" i="1"/>
  <c r="AT208" i="1"/>
  <c r="AR208" i="1"/>
  <c r="AG208" i="1"/>
  <c r="AS208" i="1" s="1"/>
  <c r="AF208" i="1"/>
  <c r="AU208" i="1" s="1"/>
  <c r="AB208" i="1"/>
  <c r="J208" i="1"/>
  <c r="AW207" i="1"/>
  <c r="AV207" i="1"/>
  <c r="AT207" i="1"/>
  <c r="AR207" i="1"/>
  <c r="AG207" i="1"/>
  <c r="AS207" i="1" s="1"/>
  <c r="AF207" i="1"/>
  <c r="AO207" i="1" s="1"/>
  <c r="AP207" i="1" s="1"/>
  <c r="AB207" i="1"/>
  <c r="J207" i="1"/>
  <c r="AW206" i="1"/>
  <c r="AV206" i="1"/>
  <c r="AT206" i="1"/>
  <c r="AR206" i="1"/>
  <c r="AG206" i="1"/>
  <c r="AS206" i="1" s="1"/>
  <c r="AF206" i="1"/>
  <c r="AM206" i="1" s="1"/>
  <c r="AN206" i="1" s="1"/>
  <c r="AB206" i="1"/>
  <c r="J206" i="1"/>
  <c r="AW205" i="1"/>
  <c r="AV205" i="1"/>
  <c r="AT205" i="1"/>
  <c r="AR205" i="1"/>
  <c r="AG205" i="1"/>
  <c r="AS205" i="1" s="1"/>
  <c r="AF205" i="1"/>
  <c r="AI205" i="1" s="1"/>
  <c r="AJ205" i="1" s="1"/>
  <c r="AB205" i="1"/>
  <c r="J205" i="1"/>
  <c r="AW204" i="1"/>
  <c r="AV204" i="1"/>
  <c r="AT204" i="1"/>
  <c r="AR204" i="1"/>
  <c r="AG204" i="1"/>
  <c r="AS204" i="1" s="1"/>
  <c r="AF204" i="1"/>
  <c r="AK204" i="1" s="1"/>
  <c r="AL204" i="1" s="1"/>
  <c r="AB204" i="1"/>
  <c r="J204" i="1"/>
  <c r="AW203" i="1"/>
  <c r="AV203" i="1"/>
  <c r="AT203" i="1"/>
  <c r="AR203" i="1"/>
  <c r="AG203" i="1"/>
  <c r="AS203" i="1" s="1"/>
  <c r="AF203" i="1"/>
  <c r="AM203" i="1" s="1"/>
  <c r="AN203" i="1" s="1"/>
  <c r="AB203" i="1"/>
  <c r="J203" i="1"/>
  <c r="AW202" i="1"/>
  <c r="AV202" i="1"/>
  <c r="AT202" i="1"/>
  <c r="AR202" i="1"/>
  <c r="AG202" i="1"/>
  <c r="AS202" i="1" s="1"/>
  <c r="AF202" i="1"/>
  <c r="AM202" i="1" s="1"/>
  <c r="AN202" i="1" s="1"/>
  <c r="AB202" i="1"/>
  <c r="J202" i="1"/>
  <c r="AW119" i="1"/>
  <c r="AV119" i="1"/>
  <c r="AT119" i="1"/>
  <c r="AR119" i="1"/>
  <c r="AJ119" i="1"/>
  <c r="AG119" i="1"/>
  <c r="AS119" i="1" s="1"/>
  <c r="AF119" i="1"/>
  <c r="AO119" i="1" s="1"/>
  <c r="AP119" i="1" s="1"/>
  <c r="AB119" i="1"/>
  <c r="J119" i="1"/>
  <c r="AW121" i="1"/>
  <c r="AV121" i="1"/>
  <c r="AT121" i="1"/>
  <c r="AR121" i="1"/>
  <c r="AJ121" i="1"/>
  <c r="AG121" i="1"/>
  <c r="AS121" i="1" s="1"/>
  <c r="AF121" i="1"/>
  <c r="AO121" i="1" s="1"/>
  <c r="AP121" i="1" s="1"/>
  <c r="AB121" i="1"/>
  <c r="J121" i="1"/>
  <c r="AW67" i="1"/>
  <c r="AV67" i="1"/>
  <c r="AT67" i="1"/>
  <c r="AR67" i="1"/>
  <c r="AG67" i="1"/>
  <c r="AS67" i="1" s="1"/>
  <c r="AF67" i="1"/>
  <c r="AO67" i="1" s="1"/>
  <c r="AP67" i="1" s="1"/>
  <c r="AB67" i="1"/>
  <c r="AW66" i="1"/>
  <c r="AV66" i="1"/>
  <c r="AT66" i="1"/>
  <c r="AR66" i="1"/>
  <c r="AG66" i="1"/>
  <c r="AS66" i="1" s="1"/>
  <c r="AF66" i="1"/>
  <c r="AO66" i="1" s="1"/>
  <c r="AP66" i="1" s="1"/>
  <c r="AB66" i="1"/>
  <c r="AW65" i="1"/>
  <c r="AV65" i="1"/>
  <c r="AT65" i="1"/>
  <c r="AR65" i="1"/>
  <c r="AG65" i="1"/>
  <c r="AS65" i="1" s="1"/>
  <c r="AF65" i="1"/>
  <c r="AO65" i="1" s="1"/>
  <c r="AP65" i="1" s="1"/>
  <c r="AB65" i="1"/>
  <c r="AW271" i="1"/>
  <c r="AV271" i="1"/>
  <c r="AT271" i="1"/>
  <c r="AR271" i="1"/>
  <c r="AG271" i="1"/>
  <c r="AS271" i="1" s="1"/>
  <c r="AF271" i="1"/>
  <c r="AU271" i="1" s="1"/>
  <c r="J271" i="1"/>
  <c r="AW270" i="1"/>
  <c r="AV270" i="1"/>
  <c r="AT270" i="1"/>
  <c r="AR270" i="1"/>
  <c r="AG270" i="1"/>
  <c r="AS270" i="1" s="1"/>
  <c r="AF270" i="1"/>
  <c r="AU270" i="1" s="1"/>
  <c r="J270" i="1"/>
  <c r="AW269" i="1"/>
  <c r="AV269" i="1"/>
  <c r="AT269" i="1"/>
  <c r="AR269" i="1"/>
  <c r="AG269" i="1"/>
  <c r="AS269" i="1" s="1"/>
  <c r="AF269" i="1"/>
  <c r="AK269" i="1" s="1"/>
  <c r="AL269" i="1" s="1"/>
  <c r="J269" i="1"/>
  <c r="AW268" i="1"/>
  <c r="AV268" i="1"/>
  <c r="AT268" i="1"/>
  <c r="AR268" i="1"/>
  <c r="AG268" i="1"/>
  <c r="AS268" i="1" s="1"/>
  <c r="AF268" i="1"/>
  <c r="AO268" i="1" s="1"/>
  <c r="AP268" i="1" s="1"/>
  <c r="J268" i="1"/>
  <c r="AW267" i="1"/>
  <c r="AV267" i="1"/>
  <c r="AT267" i="1"/>
  <c r="AR267" i="1"/>
  <c r="AG267" i="1"/>
  <c r="AS267" i="1" s="1"/>
  <c r="AF267" i="1"/>
  <c r="AK267" i="1" s="1"/>
  <c r="AL267" i="1" s="1"/>
  <c r="AB267" i="1"/>
  <c r="AW201" i="1"/>
  <c r="AV201" i="1"/>
  <c r="AT201" i="1"/>
  <c r="AR201" i="1"/>
  <c r="AG201" i="1"/>
  <c r="AS201" i="1" s="1"/>
  <c r="AF201" i="1"/>
  <c r="AI201" i="1" s="1"/>
  <c r="AJ201" i="1" s="1"/>
  <c r="AB201" i="1"/>
  <c r="AW266" i="1"/>
  <c r="AV266" i="1"/>
  <c r="AT266" i="1"/>
  <c r="AR266" i="1"/>
  <c r="AG266" i="1"/>
  <c r="AS266" i="1" s="1"/>
  <c r="AF266" i="1"/>
  <c r="AI266" i="1" s="1"/>
  <c r="AJ266" i="1" s="1"/>
  <c r="AB266" i="1"/>
  <c r="J266" i="1"/>
  <c r="AX154" i="1" l="1"/>
  <c r="AO154" i="1"/>
  <c r="AP154" i="1" s="1"/>
  <c r="AM154" i="1"/>
  <c r="AN154" i="1" s="1"/>
  <c r="AU154" i="1"/>
  <c r="AK154" i="1"/>
  <c r="AL154" i="1" s="1"/>
  <c r="AK212" i="1"/>
  <c r="AL212" i="1" s="1"/>
  <c r="AX210" i="1"/>
  <c r="AX51" i="1"/>
  <c r="AX204" i="1"/>
  <c r="AX208" i="1"/>
  <c r="AI210" i="1"/>
  <c r="AJ210" i="1" s="1"/>
  <c r="AX209" i="1"/>
  <c r="AM208" i="1"/>
  <c r="AN208" i="1" s="1"/>
  <c r="AI209" i="1"/>
  <c r="AJ209" i="1" s="1"/>
  <c r="AO209" i="1"/>
  <c r="AP209" i="1" s="1"/>
  <c r="AI207" i="1"/>
  <c r="AJ207" i="1" s="1"/>
  <c r="AI202" i="1"/>
  <c r="AJ202" i="1" s="1"/>
  <c r="AK205" i="1"/>
  <c r="AL205" i="1" s="1"/>
  <c r="AX206" i="1"/>
  <c r="AK207" i="1"/>
  <c r="AL207" i="1" s="1"/>
  <c r="AM212" i="1"/>
  <c r="AN212" i="1" s="1"/>
  <c r="AI51" i="1"/>
  <c r="AJ51" i="1" s="1"/>
  <c r="AM205" i="1"/>
  <c r="AN205" i="1" s="1"/>
  <c r="AI211" i="1"/>
  <c r="AJ211" i="1" s="1"/>
  <c r="AM211" i="1"/>
  <c r="AN211" i="1" s="1"/>
  <c r="AK51" i="1"/>
  <c r="AL51" i="1" s="1"/>
  <c r="AU202" i="1"/>
  <c r="AK210" i="1"/>
  <c r="AL210" i="1" s="1"/>
  <c r="AO211" i="1"/>
  <c r="AP211" i="1" s="1"/>
  <c r="AU212" i="1"/>
  <c r="AI213" i="1"/>
  <c r="AJ213" i="1" s="1"/>
  <c r="AU51" i="1"/>
  <c r="AU205" i="1"/>
  <c r="AO210" i="1"/>
  <c r="AP210" i="1" s="1"/>
  <c r="AM51" i="1"/>
  <c r="AN51" i="1" s="1"/>
  <c r="AX205" i="1"/>
  <c r="AK202" i="1"/>
  <c r="AL202" i="1" s="1"/>
  <c r="AI204" i="1"/>
  <c r="AJ204" i="1" s="1"/>
  <c r="AX211" i="1"/>
  <c r="AO212" i="1"/>
  <c r="AP212" i="1" s="1"/>
  <c r="AO202" i="1"/>
  <c r="AP202" i="1" s="1"/>
  <c r="AX203" i="1"/>
  <c r="AM204" i="1"/>
  <c r="AN204" i="1" s="1"/>
  <c r="AO206" i="1"/>
  <c r="AP206" i="1" s="1"/>
  <c r="AX213" i="1"/>
  <c r="AX202" i="1"/>
  <c r="AO204" i="1"/>
  <c r="AP204" i="1" s="1"/>
  <c r="AO205" i="1"/>
  <c r="AP205" i="1" s="1"/>
  <c r="AU210" i="1"/>
  <c r="AX212" i="1"/>
  <c r="AX207" i="1"/>
  <c r="AU204" i="1"/>
  <c r="AX268" i="1"/>
  <c r="AI206" i="1"/>
  <c r="AJ206" i="1" s="1"/>
  <c r="AU207" i="1"/>
  <c r="AO208" i="1"/>
  <c r="AP208" i="1" s="1"/>
  <c r="AK211" i="1"/>
  <c r="AL211" i="1" s="1"/>
  <c r="AI203" i="1"/>
  <c r="AJ203" i="1" s="1"/>
  <c r="AM207" i="1"/>
  <c r="AN207" i="1" s="1"/>
  <c r="AK209" i="1"/>
  <c r="AL209" i="1" s="1"/>
  <c r="AK213" i="1"/>
  <c r="AL213" i="1" s="1"/>
  <c r="AK206" i="1"/>
  <c r="AL206" i="1" s="1"/>
  <c r="AI208" i="1"/>
  <c r="AJ208" i="1" s="1"/>
  <c r="AU209" i="1"/>
  <c r="AU213" i="1"/>
  <c r="AK203" i="1"/>
  <c r="AL203" i="1" s="1"/>
  <c r="AU206" i="1"/>
  <c r="AM213" i="1"/>
  <c r="AN213" i="1" s="1"/>
  <c r="AO203" i="1"/>
  <c r="AP203" i="1" s="1"/>
  <c r="AU203" i="1"/>
  <c r="AK208" i="1"/>
  <c r="AL208" i="1" s="1"/>
  <c r="AX121" i="1"/>
  <c r="AK119" i="1"/>
  <c r="AL119" i="1" s="1"/>
  <c r="AM119" i="1"/>
  <c r="AN119" i="1" s="1"/>
  <c r="AK201" i="1"/>
  <c r="AL201" i="1" s="1"/>
  <c r="AX119" i="1"/>
  <c r="AU119" i="1"/>
  <c r="AX67" i="1"/>
  <c r="AM121" i="1"/>
  <c r="AN121" i="1" s="1"/>
  <c r="AK121" i="1"/>
  <c r="AL121" i="1" s="1"/>
  <c r="AU121" i="1"/>
  <c r="AX66" i="1"/>
  <c r="AI65" i="1"/>
  <c r="AJ65" i="1" s="1"/>
  <c r="AI66" i="1"/>
  <c r="AJ66" i="1" s="1"/>
  <c r="AU66" i="1"/>
  <c r="AI67" i="1"/>
  <c r="AJ67" i="1" s="1"/>
  <c r="AX65" i="1"/>
  <c r="AK66" i="1"/>
  <c r="AL66" i="1" s="1"/>
  <c r="AM66" i="1"/>
  <c r="AN66" i="1" s="1"/>
  <c r="AM201" i="1"/>
  <c r="AN201" i="1" s="1"/>
  <c r="AX201" i="1"/>
  <c r="AK65" i="1"/>
  <c r="AL65" i="1" s="1"/>
  <c r="AK67" i="1"/>
  <c r="AL67" i="1" s="1"/>
  <c r="AK270" i="1"/>
  <c r="AL270" i="1" s="1"/>
  <c r="AX271" i="1"/>
  <c r="AU65" i="1"/>
  <c r="AU67" i="1"/>
  <c r="AM65" i="1"/>
  <c r="AN65" i="1" s="1"/>
  <c r="AM67" i="1"/>
  <c r="AN67" i="1" s="1"/>
  <c r="AX269" i="1"/>
  <c r="AO201" i="1"/>
  <c r="AP201" i="1" s="1"/>
  <c r="AU267" i="1"/>
  <c r="AI270" i="1"/>
  <c r="AJ270" i="1" s="1"/>
  <c r="AU201" i="1"/>
  <c r="AU269" i="1"/>
  <c r="AM270" i="1"/>
  <c r="AN270" i="1" s="1"/>
  <c r="AO270" i="1"/>
  <c r="AP270" i="1" s="1"/>
  <c r="AI271" i="1"/>
  <c r="AJ271" i="1" s="1"/>
  <c r="AX270" i="1"/>
  <c r="AK271" i="1"/>
  <c r="AL271" i="1" s="1"/>
  <c r="AX267" i="1"/>
  <c r="AU268" i="1"/>
  <c r="AM271" i="1"/>
  <c r="AN271" i="1" s="1"/>
  <c r="AX266" i="1"/>
  <c r="AO271" i="1"/>
  <c r="AP271" i="1" s="1"/>
  <c r="AK266" i="1"/>
  <c r="AL266" i="1" s="1"/>
  <c r="AM267" i="1"/>
  <c r="AN267" i="1" s="1"/>
  <c r="AI268" i="1"/>
  <c r="AJ268" i="1" s="1"/>
  <c r="AM269" i="1"/>
  <c r="AN269" i="1" s="1"/>
  <c r="AU266" i="1"/>
  <c r="AM266" i="1"/>
  <c r="AN266" i="1" s="1"/>
  <c r="AO267" i="1"/>
  <c r="AP267" i="1" s="1"/>
  <c r="AK268" i="1"/>
  <c r="AL268" i="1" s="1"/>
  <c r="AO269" i="1"/>
  <c r="AP269" i="1" s="1"/>
  <c r="AO266" i="1"/>
  <c r="AP266" i="1" s="1"/>
  <c r="AI267" i="1"/>
  <c r="AJ267" i="1" s="1"/>
  <c r="AM268" i="1"/>
  <c r="AN268" i="1" s="1"/>
  <c r="AI269" i="1"/>
  <c r="AJ269" i="1" s="1"/>
  <c r="AQ274" i="1" l="1"/>
  <c r="AW273" i="1" l="1"/>
  <c r="AV273" i="1"/>
  <c r="AT273" i="1"/>
  <c r="AR273" i="1"/>
  <c r="AG273" i="1"/>
  <c r="AS273" i="1" s="1"/>
  <c r="AF273" i="1"/>
  <c r="AO273" i="1" s="1"/>
  <c r="AP273" i="1" s="1"/>
  <c r="AB273" i="1"/>
  <c r="J273" i="1"/>
  <c r="AW272" i="1"/>
  <c r="AV272" i="1"/>
  <c r="AT272" i="1"/>
  <c r="AR272" i="1"/>
  <c r="AG272" i="1"/>
  <c r="AS272" i="1" s="1"/>
  <c r="AF272" i="1"/>
  <c r="AI272" i="1" s="1"/>
  <c r="AJ272" i="1" s="1"/>
  <c r="AB272" i="1"/>
  <c r="J272" i="1"/>
  <c r="AX272" i="1" l="1"/>
  <c r="AX273" i="1"/>
  <c r="AU272" i="1"/>
  <c r="AM272" i="1"/>
  <c r="AN272" i="1" s="1"/>
  <c r="AO272" i="1"/>
  <c r="AP272" i="1" s="1"/>
  <c r="AK272" i="1"/>
  <c r="AL272" i="1" s="1"/>
  <c r="AI273" i="1"/>
  <c r="AJ273" i="1" s="1"/>
  <c r="AK273" i="1"/>
  <c r="AL273" i="1" s="1"/>
  <c r="AU273" i="1"/>
  <c r="AM273" i="1"/>
  <c r="AN273" i="1" s="1"/>
  <c r="AW265" i="1" l="1"/>
  <c r="AV265" i="1"/>
  <c r="AT265" i="1"/>
  <c r="AR265" i="1"/>
  <c r="AG265" i="1"/>
  <c r="AS265" i="1" s="1"/>
  <c r="AF265" i="1"/>
  <c r="AO265" i="1" s="1"/>
  <c r="AP265" i="1" s="1"/>
  <c r="AB265" i="1"/>
  <c r="J265" i="1"/>
  <c r="AW264" i="1"/>
  <c r="AV264" i="1"/>
  <c r="AT264" i="1"/>
  <c r="AR264" i="1"/>
  <c r="AG264" i="1"/>
  <c r="AS264" i="1" s="1"/>
  <c r="AF264" i="1"/>
  <c r="AK264" i="1" s="1"/>
  <c r="AL264" i="1" s="1"/>
  <c r="AB264" i="1"/>
  <c r="AW263" i="1"/>
  <c r="AV263" i="1"/>
  <c r="AT263" i="1"/>
  <c r="AR263" i="1"/>
  <c r="AG263" i="1"/>
  <c r="AS263" i="1" s="1"/>
  <c r="AF263" i="1"/>
  <c r="AO263" i="1" s="1"/>
  <c r="AP263" i="1" s="1"/>
  <c r="AB263" i="1"/>
  <c r="AW262" i="1"/>
  <c r="AV262" i="1"/>
  <c r="AT262" i="1"/>
  <c r="AR262" i="1"/>
  <c r="AG262" i="1"/>
  <c r="AS262" i="1" s="1"/>
  <c r="AF262" i="1"/>
  <c r="AK262" i="1" s="1"/>
  <c r="AL262" i="1" s="1"/>
  <c r="AB262" i="1"/>
  <c r="J262" i="1"/>
  <c r="AW261" i="1"/>
  <c r="AV261" i="1"/>
  <c r="AT261" i="1"/>
  <c r="AR261" i="1"/>
  <c r="AG261" i="1"/>
  <c r="AS261" i="1" s="1"/>
  <c r="AF261" i="1"/>
  <c r="AO261" i="1" s="1"/>
  <c r="AP261" i="1" s="1"/>
  <c r="AB261" i="1"/>
  <c r="J261" i="1"/>
  <c r="AW260" i="1"/>
  <c r="AV260" i="1"/>
  <c r="AT260" i="1"/>
  <c r="AR260" i="1"/>
  <c r="AG260" i="1"/>
  <c r="AS260" i="1" s="1"/>
  <c r="AF260" i="1"/>
  <c r="AO260" i="1" s="1"/>
  <c r="AP260" i="1" s="1"/>
  <c r="AB260" i="1"/>
  <c r="J260" i="1"/>
  <c r="AW259" i="1"/>
  <c r="AV259" i="1"/>
  <c r="AT259" i="1"/>
  <c r="AR259" i="1"/>
  <c r="AG259" i="1"/>
  <c r="AS259" i="1" s="1"/>
  <c r="AF259" i="1"/>
  <c r="AM259" i="1" s="1"/>
  <c r="AN259" i="1" s="1"/>
  <c r="AB259" i="1"/>
  <c r="J259" i="1"/>
  <c r="AX265" i="1" l="1"/>
  <c r="AX264" i="1"/>
  <c r="AI260" i="1"/>
  <c r="AJ260" i="1" s="1"/>
  <c r="AK260" i="1"/>
  <c r="AL260" i="1" s="1"/>
  <c r="AM263" i="1"/>
  <c r="AN263" i="1" s="1"/>
  <c r="AM260" i="1"/>
  <c r="AN260" i="1" s="1"/>
  <c r="AU262" i="1"/>
  <c r="AM261" i="1"/>
  <c r="AN261" i="1" s="1"/>
  <c r="AM264" i="1"/>
  <c r="AN264" i="1" s="1"/>
  <c r="AX259" i="1"/>
  <c r="AX263" i="1"/>
  <c r="AK261" i="1"/>
  <c r="AL261" i="1" s="1"/>
  <c r="AU264" i="1"/>
  <c r="AI263" i="1"/>
  <c r="AJ263" i="1" s="1"/>
  <c r="AX262" i="1"/>
  <c r="AI265" i="1"/>
  <c r="AJ265" i="1" s="1"/>
  <c r="AK265" i="1"/>
  <c r="AL265" i="1" s="1"/>
  <c r="AM262" i="1"/>
  <c r="AN262" i="1" s="1"/>
  <c r="AM265" i="1"/>
  <c r="AN265" i="1" s="1"/>
  <c r="AU265" i="1"/>
  <c r="AX261" i="1"/>
  <c r="AU263" i="1"/>
  <c r="AX260" i="1"/>
  <c r="AI261" i="1"/>
  <c r="AJ261" i="1" s="1"/>
  <c r="AI259" i="1"/>
  <c r="AJ259" i="1" s="1"/>
  <c r="AU260" i="1"/>
  <c r="AU261" i="1"/>
  <c r="AO262" i="1"/>
  <c r="AP262" i="1" s="1"/>
  <c r="AK263" i="1"/>
  <c r="AL263" i="1" s="1"/>
  <c r="AO264" i="1"/>
  <c r="AP264" i="1" s="1"/>
  <c r="AI262" i="1"/>
  <c r="AJ262" i="1" s="1"/>
  <c r="AO259" i="1"/>
  <c r="AP259" i="1" s="1"/>
  <c r="AI264" i="1"/>
  <c r="AJ264" i="1" s="1"/>
  <c r="AU259" i="1"/>
  <c r="AK259" i="1"/>
  <c r="AL259" i="1" s="1"/>
  <c r="AW258" i="1" l="1"/>
  <c r="AV258" i="1"/>
  <c r="AT258" i="1"/>
  <c r="AR258" i="1"/>
  <c r="AG258" i="1"/>
  <c r="AS258" i="1" s="1"/>
  <c r="AF258" i="1"/>
  <c r="AU258" i="1" s="1"/>
  <c r="J258" i="1"/>
  <c r="AW257" i="1"/>
  <c r="AV257" i="1"/>
  <c r="AT257" i="1"/>
  <c r="AR257" i="1"/>
  <c r="AG257" i="1"/>
  <c r="AS257" i="1" s="1"/>
  <c r="AF257" i="1"/>
  <c r="AU257" i="1" s="1"/>
  <c r="AB257" i="1"/>
  <c r="AW256" i="1"/>
  <c r="AV256" i="1"/>
  <c r="AT256" i="1"/>
  <c r="AR256" i="1"/>
  <c r="AG256" i="1"/>
  <c r="AS256" i="1" s="1"/>
  <c r="AF256" i="1"/>
  <c r="AU256" i="1" s="1"/>
  <c r="AB256" i="1"/>
  <c r="J256" i="1"/>
  <c r="AW255" i="1"/>
  <c r="AV255" i="1"/>
  <c r="AT255" i="1"/>
  <c r="AR255" i="1"/>
  <c r="AG255" i="1"/>
  <c r="AS255" i="1" s="1"/>
  <c r="AF255" i="1"/>
  <c r="AK255" i="1" s="1"/>
  <c r="AL255" i="1" s="1"/>
  <c r="AB255" i="1"/>
  <c r="J255" i="1"/>
  <c r="AW254" i="1"/>
  <c r="AV254" i="1"/>
  <c r="AT254" i="1"/>
  <c r="AR254" i="1"/>
  <c r="AG254" i="1"/>
  <c r="AS254" i="1" s="1"/>
  <c r="AF254" i="1"/>
  <c r="AU254" i="1" s="1"/>
  <c r="AB254" i="1"/>
  <c r="J254" i="1"/>
  <c r="AW253" i="1"/>
  <c r="AV253" i="1"/>
  <c r="AT253" i="1"/>
  <c r="AR253" i="1"/>
  <c r="AG253" i="1"/>
  <c r="AS253" i="1" s="1"/>
  <c r="AF253" i="1"/>
  <c r="AM253" i="1" s="1"/>
  <c r="AN253" i="1" s="1"/>
  <c r="AB253" i="1"/>
  <c r="J253" i="1"/>
  <c r="AW252" i="1"/>
  <c r="AV252" i="1"/>
  <c r="AT252" i="1"/>
  <c r="AR252" i="1"/>
  <c r="AG252" i="1"/>
  <c r="AS252" i="1" s="1"/>
  <c r="AF252" i="1"/>
  <c r="AU252" i="1" s="1"/>
  <c r="AB252" i="1"/>
  <c r="J252" i="1"/>
  <c r="AW251" i="1"/>
  <c r="AV251" i="1"/>
  <c r="AT251" i="1"/>
  <c r="AR251" i="1"/>
  <c r="AG251" i="1"/>
  <c r="AS251" i="1" s="1"/>
  <c r="AF251" i="1"/>
  <c r="AO251" i="1" s="1"/>
  <c r="AP251" i="1" s="1"/>
  <c r="AB251" i="1"/>
  <c r="J251" i="1"/>
  <c r="AW250" i="1"/>
  <c r="AV250" i="1"/>
  <c r="AT250" i="1"/>
  <c r="AR250" i="1"/>
  <c r="AG250" i="1"/>
  <c r="AS250" i="1" s="1"/>
  <c r="AF250" i="1"/>
  <c r="AM250" i="1" s="1"/>
  <c r="AN250" i="1" s="1"/>
  <c r="AB250" i="1"/>
  <c r="J250" i="1"/>
  <c r="AW249" i="1"/>
  <c r="AV249" i="1"/>
  <c r="AT249" i="1"/>
  <c r="AR249" i="1"/>
  <c r="AG249" i="1"/>
  <c r="AS249" i="1" s="1"/>
  <c r="AF249" i="1"/>
  <c r="AO249" i="1" s="1"/>
  <c r="AP249" i="1" s="1"/>
  <c r="AB249" i="1"/>
  <c r="AW248" i="1"/>
  <c r="AV248" i="1"/>
  <c r="AT248" i="1"/>
  <c r="AR248" i="1"/>
  <c r="AG248" i="1"/>
  <c r="AS248" i="1" s="1"/>
  <c r="AF248" i="1"/>
  <c r="AM248" i="1" s="1"/>
  <c r="AN248" i="1" s="1"/>
  <c r="AB248" i="1"/>
  <c r="J248" i="1"/>
  <c r="AW247" i="1"/>
  <c r="AV247" i="1"/>
  <c r="AT247" i="1"/>
  <c r="AR247" i="1"/>
  <c r="AG247" i="1"/>
  <c r="AS247" i="1" s="1"/>
  <c r="AF247" i="1"/>
  <c r="AO247" i="1" s="1"/>
  <c r="AP247" i="1" s="1"/>
  <c r="AB247" i="1"/>
  <c r="J247" i="1"/>
  <c r="AW246" i="1"/>
  <c r="AV246" i="1"/>
  <c r="AT246" i="1"/>
  <c r="AR246" i="1"/>
  <c r="AG246" i="1"/>
  <c r="AS246" i="1" s="1"/>
  <c r="AF246" i="1"/>
  <c r="AO246" i="1" s="1"/>
  <c r="AP246" i="1" s="1"/>
  <c r="AB246" i="1"/>
  <c r="J246" i="1"/>
  <c r="AW245" i="1"/>
  <c r="AV245" i="1"/>
  <c r="AT245" i="1"/>
  <c r="AR245" i="1"/>
  <c r="AG245" i="1"/>
  <c r="AS245" i="1" s="1"/>
  <c r="AF245" i="1"/>
  <c r="AO245" i="1" s="1"/>
  <c r="AP245" i="1" s="1"/>
  <c r="AB245" i="1"/>
  <c r="AW244" i="1"/>
  <c r="AV244" i="1"/>
  <c r="AT244" i="1"/>
  <c r="AR244" i="1"/>
  <c r="AG244" i="1"/>
  <c r="AS244" i="1" s="1"/>
  <c r="AF244" i="1"/>
  <c r="AM244" i="1" s="1"/>
  <c r="AN244" i="1" s="1"/>
  <c r="AB244" i="1"/>
  <c r="AW243" i="1"/>
  <c r="AV243" i="1"/>
  <c r="AT243" i="1"/>
  <c r="AR243" i="1"/>
  <c r="AG243" i="1"/>
  <c r="AS243" i="1" s="1"/>
  <c r="AF243" i="1"/>
  <c r="AI243" i="1" s="1"/>
  <c r="AJ243" i="1" s="1"/>
  <c r="AB243" i="1"/>
  <c r="J243" i="1"/>
  <c r="AW242" i="1"/>
  <c r="AV242" i="1"/>
  <c r="AT242" i="1"/>
  <c r="AR242" i="1"/>
  <c r="AG242" i="1"/>
  <c r="AS242" i="1" s="1"/>
  <c r="AF242" i="1"/>
  <c r="AO242" i="1" s="1"/>
  <c r="AP242" i="1" s="1"/>
  <c r="AB242" i="1"/>
  <c r="J242" i="1"/>
  <c r="AW241" i="1"/>
  <c r="AV241" i="1"/>
  <c r="AT241" i="1"/>
  <c r="AR241" i="1"/>
  <c r="AG241" i="1"/>
  <c r="AS241" i="1" s="1"/>
  <c r="AF241" i="1"/>
  <c r="AU241" i="1" s="1"/>
  <c r="AB241" i="1"/>
  <c r="J241" i="1"/>
  <c r="AW240" i="1"/>
  <c r="AV240" i="1"/>
  <c r="AT240" i="1"/>
  <c r="AR240" i="1"/>
  <c r="AG240" i="1"/>
  <c r="AS240" i="1" s="1"/>
  <c r="AF240" i="1"/>
  <c r="AK240" i="1" s="1"/>
  <c r="AL240" i="1" s="1"/>
  <c r="AB240" i="1"/>
  <c r="J240" i="1"/>
  <c r="AW239" i="1"/>
  <c r="AV239" i="1"/>
  <c r="AT239" i="1"/>
  <c r="AR239" i="1"/>
  <c r="AG239" i="1"/>
  <c r="AS239" i="1" s="1"/>
  <c r="AF239" i="1"/>
  <c r="AI239" i="1" s="1"/>
  <c r="AJ239" i="1" s="1"/>
  <c r="AB239" i="1"/>
  <c r="J239" i="1"/>
  <c r="AW238" i="1"/>
  <c r="AV238" i="1"/>
  <c r="AT238" i="1"/>
  <c r="AR238" i="1"/>
  <c r="AG238" i="1"/>
  <c r="AS238" i="1" s="1"/>
  <c r="AF238" i="1"/>
  <c r="AM238" i="1" s="1"/>
  <c r="AN238" i="1" s="1"/>
  <c r="AB238" i="1"/>
  <c r="J238" i="1"/>
  <c r="AW237" i="1"/>
  <c r="AV237" i="1"/>
  <c r="AT237" i="1"/>
  <c r="AR237" i="1"/>
  <c r="AG237" i="1"/>
  <c r="AS237" i="1" s="1"/>
  <c r="AF237" i="1"/>
  <c r="AO237" i="1" s="1"/>
  <c r="AP237" i="1" s="1"/>
  <c r="AB237" i="1"/>
  <c r="J237" i="1"/>
  <c r="AK247" i="1" l="1"/>
  <c r="AL247" i="1" s="1"/>
  <c r="AX246" i="1"/>
  <c r="AM239" i="1"/>
  <c r="AN239" i="1" s="1"/>
  <c r="AX256" i="1"/>
  <c r="AU255" i="1"/>
  <c r="AM242" i="1"/>
  <c r="AN242" i="1" s="1"/>
  <c r="AX241" i="1"/>
  <c r="AX244" i="1"/>
  <c r="AX258" i="1"/>
  <c r="AK243" i="1"/>
  <c r="AL243" i="1" s="1"/>
  <c r="AX238" i="1"/>
  <c r="AO244" i="1"/>
  <c r="AP244" i="1" s="1"/>
  <c r="AI258" i="1"/>
  <c r="AJ258" i="1" s="1"/>
  <c r="AM258" i="1"/>
  <c r="AN258" i="1" s="1"/>
  <c r="AU240" i="1"/>
  <c r="AI241" i="1"/>
  <c r="AJ241" i="1" s="1"/>
  <c r="AX245" i="1"/>
  <c r="AM247" i="1"/>
  <c r="AN247" i="1" s="1"/>
  <c r="AO239" i="1"/>
  <c r="AP239" i="1" s="1"/>
  <c r="AX240" i="1"/>
  <c r="AM241" i="1"/>
  <c r="AN241" i="1" s="1"/>
  <c r="AM243" i="1"/>
  <c r="AN243" i="1" s="1"/>
  <c r="AM249" i="1"/>
  <c r="AN249" i="1" s="1"/>
  <c r="AX250" i="1"/>
  <c r="AK239" i="1"/>
  <c r="AL239" i="1" s="1"/>
  <c r="AX239" i="1"/>
  <c r="AO243" i="1"/>
  <c r="AP243" i="1" s="1"/>
  <c r="AI252" i="1"/>
  <c r="AJ252" i="1" s="1"/>
  <c r="AI257" i="1"/>
  <c r="AJ257" i="1" s="1"/>
  <c r="AX243" i="1"/>
  <c r="AX248" i="1"/>
  <c r="AX251" i="1"/>
  <c r="AK252" i="1"/>
  <c r="AL252" i="1" s="1"/>
  <c r="AK257" i="1"/>
  <c r="AL257" i="1" s="1"/>
  <c r="AM257" i="1"/>
  <c r="AN257" i="1" s="1"/>
  <c r="AU239" i="1"/>
  <c r="AU249" i="1"/>
  <c r="AM252" i="1"/>
  <c r="AN252" i="1" s="1"/>
  <c r="AU243" i="1"/>
  <c r="AO250" i="1"/>
  <c r="AP250" i="1" s="1"/>
  <c r="AO257" i="1"/>
  <c r="AP257" i="1" s="1"/>
  <c r="AO241" i="1"/>
  <c r="AP241" i="1" s="1"/>
  <c r="AU244" i="1"/>
  <c r="AI245" i="1"/>
  <c r="AJ245" i="1" s="1"/>
  <c r="AU250" i="1"/>
  <c r="AO252" i="1"/>
  <c r="AP252" i="1" s="1"/>
  <c r="AI254" i="1"/>
  <c r="AJ254" i="1" s="1"/>
  <c r="AO258" i="1"/>
  <c r="AP258" i="1" s="1"/>
  <c r="AU245" i="1"/>
  <c r="AX252" i="1"/>
  <c r="AK254" i="1"/>
  <c r="AL254" i="1" s="1"/>
  <c r="AM245" i="1"/>
  <c r="AN245" i="1" s="1"/>
  <c r="AI250" i="1"/>
  <c r="AJ250" i="1" s="1"/>
  <c r="AI256" i="1"/>
  <c r="AJ256" i="1" s="1"/>
  <c r="AK245" i="1"/>
  <c r="AL245" i="1" s="1"/>
  <c r="AX253" i="1"/>
  <c r="AU242" i="1"/>
  <c r="AI244" i="1"/>
  <c r="AJ244" i="1" s="1"/>
  <c r="AM254" i="1"/>
  <c r="AN254" i="1" s="1"/>
  <c r="AK237" i="1"/>
  <c r="AL237" i="1" s="1"/>
  <c r="AK244" i="1"/>
  <c r="AL244" i="1" s="1"/>
  <c r="AI247" i="1"/>
  <c r="AJ247" i="1" s="1"/>
  <c r="AI249" i="1"/>
  <c r="AJ249" i="1" s="1"/>
  <c r="AX249" i="1"/>
  <c r="AK250" i="1"/>
  <c r="AL250" i="1" s="1"/>
  <c r="AO254" i="1"/>
  <c r="AP254" i="1" s="1"/>
  <c r="AX255" i="1"/>
  <c r="AM256" i="1"/>
  <c r="AN256" i="1" s="1"/>
  <c r="AX237" i="1"/>
  <c r="AI237" i="1"/>
  <c r="AJ237" i="1" s="1"/>
  <c r="AX247" i="1"/>
  <c r="AM237" i="1"/>
  <c r="AN237" i="1" s="1"/>
  <c r="AI242" i="1"/>
  <c r="AJ242" i="1" s="1"/>
  <c r="AX242" i="1"/>
  <c r="AX254" i="1"/>
  <c r="AO256" i="1"/>
  <c r="AP256" i="1" s="1"/>
  <c r="AX257" i="1"/>
  <c r="AU237" i="1"/>
  <c r="AO238" i="1"/>
  <c r="AP238" i="1" s="1"/>
  <c r="AM240" i="1"/>
  <c r="AN240" i="1" s="1"/>
  <c r="AK242" i="1"/>
  <c r="AL242" i="1" s="1"/>
  <c r="AI246" i="1"/>
  <c r="AJ246" i="1" s="1"/>
  <c r="AU247" i="1"/>
  <c r="AO248" i="1"/>
  <c r="AP248" i="1" s="1"/>
  <c r="AK249" i="1"/>
  <c r="AL249" i="1" s="1"/>
  <c r="AI251" i="1"/>
  <c r="AJ251" i="1" s="1"/>
  <c r="AO253" i="1"/>
  <c r="AP253" i="1" s="1"/>
  <c r="AM255" i="1"/>
  <c r="AN255" i="1" s="1"/>
  <c r="AI238" i="1"/>
  <c r="AJ238" i="1" s="1"/>
  <c r="AO240" i="1"/>
  <c r="AP240" i="1" s="1"/>
  <c r="AK246" i="1"/>
  <c r="AL246" i="1" s="1"/>
  <c r="AI248" i="1"/>
  <c r="AJ248" i="1" s="1"/>
  <c r="AK251" i="1"/>
  <c r="AL251" i="1" s="1"/>
  <c r="AI253" i="1"/>
  <c r="AJ253" i="1" s="1"/>
  <c r="AO255" i="1"/>
  <c r="AP255" i="1" s="1"/>
  <c r="AK241" i="1"/>
  <c r="AL241" i="1" s="1"/>
  <c r="AU246" i="1"/>
  <c r="AU251" i="1"/>
  <c r="AK256" i="1"/>
  <c r="AL256" i="1" s="1"/>
  <c r="AK258" i="1"/>
  <c r="AL258" i="1" s="1"/>
  <c r="AK238" i="1"/>
  <c r="AL238" i="1" s="1"/>
  <c r="AI240" i="1"/>
  <c r="AJ240" i="1" s="1"/>
  <c r="AM246" i="1"/>
  <c r="AN246" i="1" s="1"/>
  <c r="AK248" i="1"/>
  <c r="AL248" i="1" s="1"/>
  <c r="AM251" i="1"/>
  <c r="AN251" i="1" s="1"/>
  <c r="AK253" i="1"/>
  <c r="AL253" i="1" s="1"/>
  <c r="AI255" i="1"/>
  <c r="AJ255" i="1" s="1"/>
  <c r="AU238" i="1"/>
  <c r="AU248" i="1"/>
  <c r="AU253" i="1"/>
  <c r="AW236" i="1" l="1"/>
  <c r="AV236" i="1"/>
  <c r="AT236" i="1"/>
  <c r="AR236" i="1"/>
  <c r="AG236" i="1"/>
  <c r="AS236" i="1" s="1"/>
  <c r="AF236" i="1"/>
  <c r="AM236" i="1" s="1"/>
  <c r="AN236" i="1" s="1"/>
  <c r="AB236" i="1"/>
  <c r="J236" i="1"/>
  <c r="AW235" i="1"/>
  <c r="AV235" i="1"/>
  <c r="AT235" i="1"/>
  <c r="AR235" i="1"/>
  <c r="AG235" i="1"/>
  <c r="AS235" i="1" s="1"/>
  <c r="AF235" i="1"/>
  <c r="AM235" i="1" s="1"/>
  <c r="AN235" i="1" s="1"/>
  <c r="AB235" i="1"/>
  <c r="J235" i="1"/>
  <c r="AW234" i="1"/>
  <c r="AV234" i="1"/>
  <c r="AT234" i="1"/>
  <c r="AR234" i="1"/>
  <c r="AG234" i="1"/>
  <c r="AS234" i="1" s="1"/>
  <c r="AF234" i="1"/>
  <c r="AO234" i="1" s="1"/>
  <c r="AP234" i="1" s="1"/>
  <c r="AB234" i="1"/>
  <c r="J234" i="1"/>
  <c r="AW233" i="1"/>
  <c r="AV233" i="1"/>
  <c r="AT233" i="1"/>
  <c r="AR233" i="1"/>
  <c r="AG233" i="1"/>
  <c r="AS233" i="1" s="1"/>
  <c r="AF233" i="1"/>
  <c r="AK233" i="1" s="1"/>
  <c r="AL233" i="1" s="1"/>
  <c r="AB233" i="1"/>
  <c r="AW232" i="1"/>
  <c r="AV232" i="1"/>
  <c r="AT232" i="1"/>
  <c r="AR232" i="1"/>
  <c r="AG232" i="1"/>
  <c r="AS232" i="1" s="1"/>
  <c r="AF232" i="1"/>
  <c r="AO232" i="1" s="1"/>
  <c r="AP232" i="1" s="1"/>
  <c r="AB232" i="1"/>
  <c r="AW231" i="1"/>
  <c r="AV231" i="1"/>
  <c r="AT231" i="1"/>
  <c r="AR231" i="1"/>
  <c r="AG231" i="1"/>
  <c r="AS231" i="1" s="1"/>
  <c r="AF231" i="1"/>
  <c r="AO231" i="1" s="1"/>
  <c r="AP231" i="1" s="1"/>
  <c r="AB231" i="1"/>
  <c r="J231" i="1"/>
  <c r="AW230" i="1"/>
  <c r="AV230" i="1"/>
  <c r="AT230" i="1"/>
  <c r="AR230" i="1"/>
  <c r="AG230" i="1"/>
  <c r="AS230" i="1" s="1"/>
  <c r="AF230" i="1"/>
  <c r="AU230" i="1" s="1"/>
  <c r="AB230" i="1"/>
  <c r="J230" i="1"/>
  <c r="AW229" i="1"/>
  <c r="AV229" i="1"/>
  <c r="AT229" i="1"/>
  <c r="AR229" i="1"/>
  <c r="AG229" i="1"/>
  <c r="AS229" i="1" s="1"/>
  <c r="AF229" i="1"/>
  <c r="AI229" i="1" s="1"/>
  <c r="AJ229" i="1" s="1"/>
  <c r="AB229" i="1"/>
  <c r="AW228" i="1"/>
  <c r="AV228" i="1"/>
  <c r="AT228" i="1"/>
  <c r="AR228" i="1"/>
  <c r="AG228" i="1"/>
  <c r="AS228" i="1" s="1"/>
  <c r="AF228" i="1"/>
  <c r="AM228" i="1" s="1"/>
  <c r="AN228" i="1" s="1"/>
  <c r="AB228" i="1"/>
  <c r="J228" i="1"/>
  <c r="AW227" i="1"/>
  <c r="AV227" i="1"/>
  <c r="AT227" i="1"/>
  <c r="AR227" i="1"/>
  <c r="AG227" i="1"/>
  <c r="AS227" i="1" s="1"/>
  <c r="AF227" i="1"/>
  <c r="AO227" i="1" s="1"/>
  <c r="AP227" i="1" s="1"/>
  <c r="AB227" i="1"/>
  <c r="AW226" i="1"/>
  <c r="AV226" i="1"/>
  <c r="AT226" i="1"/>
  <c r="AR226" i="1"/>
  <c r="AG226" i="1"/>
  <c r="AS226" i="1" s="1"/>
  <c r="AF226" i="1"/>
  <c r="AK226" i="1" s="1"/>
  <c r="AL226" i="1" s="1"/>
  <c r="AB226" i="1"/>
  <c r="AW225" i="1"/>
  <c r="AV225" i="1"/>
  <c r="AT225" i="1"/>
  <c r="AR225" i="1"/>
  <c r="AG225" i="1"/>
  <c r="AS225" i="1" s="1"/>
  <c r="AF225" i="1"/>
  <c r="AO225" i="1" s="1"/>
  <c r="AP225" i="1" s="1"/>
  <c r="AB225" i="1"/>
  <c r="AW224" i="1"/>
  <c r="AV224" i="1"/>
  <c r="AT224" i="1"/>
  <c r="AR224" i="1"/>
  <c r="AG224" i="1"/>
  <c r="AS224" i="1" s="1"/>
  <c r="AF224" i="1"/>
  <c r="AK224" i="1" s="1"/>
  <c r="AL224" i="1" s="1"/>
  <c r="AB224" i="1"/>
  <c r="AW223" i="1"/>
  <c r="AV223" i="1"/>
  <c r="AT223" i="1"/>
  <c r="AR223" i="1"/>
  <c r="AG223" i="1"/>
  <c r="AS223" i="1" s="1"/>
  <c r="AF223" i="1"/>
  <c r="AO223" i="1" s="1"/>
  <c r="AP223" i="1" s="1"/>
  <c r="AB223" i="1"/>
  <c r="AW222" i="1"/>
  <c r="AV222" i="1"/>
  <c r="AT222" i="1"/>
  <c r="AR222" i="1"/>
  <c r="AG222" i="1"/>
  <c r="AS222" i="1" s="1"/>
  <c r="AF222" i="1"/>
  <c r="AM222" i="1" s="1"/>
  <c r="AN222" i="1" s="1"/>
  <c r="AB222" i="1"/>
  <c r="AW221" i="1"/>
  <c r="AV221" i="1"/>
  <c r="AT221" i="1"/>
  <c r="AR221" i="1"/>
  <c r="AG221" i="1"/>
  <c r="AS221" i="1" s="1"/>
  <c r="AF221" i="1"/>
  <c r="AO221" i="1" s="1"/>
  <c r="AP221" i="1" s="1"/>
  <c r="AB221" i="1"/>
  <c r="AW220" i="1"/>
  <c r="AV220" i="1"/>
  <c r="AT220" i="1"/>
  <c r="AR220" i="1"/>
  <c r="AG220" i="1"/>
  <c r="AS220" i="1" s="1"/>
  <c r="AF220" i="1"/>
  <c r="AI220" i="1" s="1"/>
  <c r="AJ220" i="1" s="1"/>
  <c r="AB220" i="1"/>
  <c r="AW219" i="1"/>
  <c r="AV219" i="1"/>
  <c r="AT219" i="1"/>
  <c r="AR219" i="1"/>
  <c r="AG219" i="1"/>
  <c r="AS219" i="1" s="1"/>
  <c r="AF219" i="1"/>
  <c r="AU219" i="1" s="1"/>
  <c r="AB219" i="1"/>
  <c r="AW218" i="1"/>
  <c r="AV218" i="1"/>
  <c r="AT218" i="1"/>
  <c r="AR218" i="1"/>
  <c r="AG218" i="1"/>
  <c r="AS218" i="1" s="1"/>
  <c r="AF218" i="1"/>
  <c r="AU218" i="1" s="1"/>
  <c r="AB218" i="1"/>
  <c r="J218" i="1"/>
  <c r="AW217" i="1"/>
  <c r="AV217" i="1"/>
  <c r="AT217" i="1"/>
  <c r="AR217" i="1"/>
  <c r="AG217" i="1"/>
  <c r="AS217" i="1" s="1"/>
  <c r="AF217" i="1"/>
  <c r="AK217" i="1" s="1"/>
  <c r="AL217" i="1" s="1"/>
  <c r="AB217" i="1"/>
  <c r="J217" i="1"/>
  <c r="AW216" i="1"/>
  <c r="AV216" i="1"/>
  <c r="AT216" i="1"/>
  <c r="AR216" i="1"/>
  <c r="AG216" i="1"/>
  <c r="AS216" i="1" s="1"/>
  <c r="AF216" i="1"/>
  <c r="AM216" i="1" s="1"/>
  <c r="AN216" i="1" s="1"/>
  <c r="AB216" i="1"/>
  <c r="J216" i="1"/>
  <c r="AW215" i="1"/>
  <c r="AV215" i="1"/>
  <c r="AT215" i="1"/>
  <c r="AR215" i="1"/>
  <c r="AG215" i="1"/>
  <c r="AS215" i="1" s="1"/>
  <c r="AF215" i="1"/>
  <c r="AM215" i="1" s="1"/>
  <c r="AN215" i="1" s="1"/>
  <c r="AB215" i="1"/>
  <c r="J215" i="1"/>
  <c r="AW214" i="1"/>
  <c r="AV214" i="1"/>
  <c r="AT214" i="1"/>
  <c r="AR214" i="1"/>
  <c r="AG214" i="1"/>
  <c r="AS214" i="1" s="1"/>
  <c r="AF214" i="1"/>
  <c r="AK214" i="1" s="1"/>
  <c r="AL214" i="1" s="1"/>
  <c r="AB214" i="1"/>
  <c r="AX220" i="1" l="1"/>
  <c r="AX224" i="1"/>
  <c r="AX214" i="1"/>
  <c r="AK220" i="1"/>
  <c r="AL220" i="1" s="1"/>
  <c r="AM227" i="1"/>
  <c r="AN227" i="1" s="1"/>
  <c r="AK221" i="1"/>
  <c r="AL221" i="1" s="1"/>
  <c r="AX221" i="1"/>
  <c r="AK227" i="1"/>
  <c r="AL227" i="1" s="1"/>
  <c r="AK229" i="1"/>
  <c r="AL229" i="1" s="1"/>
  <c r="AX236" i="1"/>
  <c r="AX227" i="1"/>
  <c r="AM230" i="1"/>
  <c r="AN230" i="1" s="1"/>
  <c r="AI219" i="1"/>
  <c r="AJ219" i="1" s="1"/>
  <c r="AX222" i="1"/>
  <c r="AX226" i="1"/>
  <c r="AK219" i="1"/>
  <c r="AL219" i="1" s="1"/>
  <c r="AX218" i="1"/>
  <c r="AO224" i="1"/>
  <c r="AP224" i="1" s="1"/>
  <c r="AX233" i="1"/>
  <c r="AX216" i="1"/>
  <c r="AX223" i="1"/>
  <c r="AX231" i="1"/>
  <c r="AM221" i="1"/>
  <c r="AN221" i="1" s="1"/>
  <c r="AX217" i="1"/>
  <c r="AK218" i="1"/>
  <c r="AL218" i="1" s="1"/>
  <c r="AM225" i="1"/>
  <c r="AN225" i="1" s="1"/>
  <c r="AI232" i="1"/>
  <c r="AJ232" i="1" s="1"/>
  <c r="AM218" i="1"/>
  <c r="AN218" i="1" s="1"/>
  <c r="AO218" i="1"/>
  <c r="AP218" i="1" s="1"/>
  <c r="AI224" i="1"/>
  <c r="AJ224" i="1" s="1"/>
  <c r="AM229" i="1"/>
  <c r="AN229" i="1" s="1"/>
  <c r="AM224" i="1"/>
  <c r="AN224" i="1" s="1"/>
  <c r="AI227" i="1"/>
  <c r="AJ227" i="1" s="1"/>
  <c r="AO229" i="1"/>
  <c r="AP229" i="1" s="1"/>
  <c r="AM219" i="1"/>
  <c r="AN219" i="1" s="1"/>
  <c r="AX234" i="1"/>
  <c r="AI218" i="1"/>
  <c r="AJ218" i="1" s="1"/>
  <c r="AO219" i="1"/>
  <c r="AP219" i="1" s="1"/>
  <c r="AK225" i="1"/>
  <c r="AL225" i="1" s="1"/>
  <c r="AX229" i="1"/>
  <c r="AO222" i="1"/>
  <c r="AP222" i="1" s="1"/>
  <c r="AM220" i="1"/>
  <c r="AN220" i="1" s="1"/>
  <c r="AU234" i="1"/>
  <c r="AU223" i="1"/>
  <c r="AU226" i="1"/>
  <c r="AM217" i="1"/>
  <c r="AN217" i="1" s="1"/>
  <c r="AO220" i="1"/>
  <c r="AP220" i="1" s="1"/>
  <c r="AU222" i="1"/>
  <c r="AX228" i="1"/>
  <c r="AI234" i="1"/>
  <c r="AJ234" i="1" s="1"/>
  <c r="AU221" i="1"/>
  <c r="AI222" i="1"/>
  <c r="AJ222" i="1" s="1"/>
  <c r="AI223" i="1"/>
  <c r="AJ223" i="1" s="1"/>
  <c r="AU225" i="1"/>
  <c r="AI226" i="1"/>
  <c r="AJ226" i="1" s="1"/>
  <c r="AI231" i="1"/>
  <c r="AJ231" i="1" s="1"/>
  <c r="AK234" i="1"/>
  <c r="AL234" i="1" s="1"/>
  <c r="AM214" i="1"/>
  <c r="AN214" i="1" s="1"/>
  <c r="AI216" i="1"/>
  <c r="AJ216" i="1" s="1"/>
  <c r="AX219" i="1"/>
  <c r="AK222" i="1"/>
  <c r="AL222" i="1" s="1"/>
  <c r="AK223" i="1"/>
  <c r="AL223" i="1" s="1"/>
  <c r="AM226" i="1"/>
  <c r="AN226" i="1" s="1"/>
  <c r="AX230" i="1"/>
  <c r="AM234" i="1"/>
  <c r="AN234" i="1" s="1"/>
  <c r="AI236" i="1"/>
  <c r="AJ236" i="1" s="1"/>
  <c r="AX215" i="1"/>
  <c r="AK216" i="1"/>
  <c r="AL216" i="1" s="1"/>
  <c r="AU220" i="1"/>
  <c r="AM223" i="1"/>
  <c r="AN223" i="1" s="1"/>
  <c r="AU224" i="1"/>
  <c r="AX225" i="1"/>
  <c r="AO226" i="1"/>
  <c r="AP226" i="1" s="1"/>
  <c r="AX235" i="1"/>
  <c r="AK236" i="1"/>
  <c r="AL236" i="1" s="1"/>
  <c r="AU214" i="1"/>
  <c r="AO216" i="1"/>
  <c r="AP216" i="1" s="1"/>
  <c r="AU217" i="1"/>
  <c r="AI221" i="1"/>
  <c r="AJ221" i="1" s="1"/>
  <c r="AI225" i="1"/>
  <c r="AJ225" i="1" s="1"/>
  <c r="AU227" i="1"/>
  <c r="AU229" i="1"/>
  <c r="AX232" i="1"/>
  <c r="AO236" i="1"/>
  <c r="AP236" i="1" s="1"/>
  <c r="AO228" i="1"/>
  <c r="AP228" i="1" s="1"/>
  <c r="AO230" i="1"/>
  <c r="AP230" i="1" s="1"/>
  <c r="AO214" i="1"/>
  <c r="AP214" i="1" s="1"/>
  <c r="AI215" i="1"/>
  <c r="AJ215" i="1" s="1"/>
  <c r="AU216" i="1"/>
  <c r="AO217" i="1"/>
  <c r="AP217" i="1" s="1"/>
  <c r="AI228" i="1"/>
  <c r="AJ228" i="1" s="1"/>
  <c r="AK231" i="1"/>
  <c r="AL231" i="1" s="1"/>
  <c r="AK232" i="1"/>
  <c r="AL232" i="1" s="1"/>
  <c r="AO233" i="1"/>
  <c r="AP233" i="1" s="1"/>
  <c r="AI235" i="1"/>
  <c r="AJ235" i="1" s="1"/>
  <c r="AU236" i="1"/>
  <c r="AO235" i="1"/>
  <c r="AP235" i="1" s="1"/>
  <c r="AI230" i="1"/>
  <c r="AJ230" i="1" s="1"/>
  <c r="AU231" i="1"/>
  <c r="AU232" i="1"/>
  <c r="AU233" i="1"/>
  <c r="AI214" i="1"/>
  <c r="AJ214" i="1" s="1"/>
  <c r="AK215" i="1"/>
  <c r="AL215" i="1" s="1"/>
  <c r="AI217" i="1"/>
  <c r="AJ217" i="1" s="1"/>
  <c r="AK228" i="1"/>
  <c r="AL228" i="1" s="1"/>
  <c r="AM231" i="1"/>
  <c r="AN231" i="1" s="1"/>
  <c r="AM232" i="1"/>
  <c r="AN232" i="1" s="1"/>
  <c r="AI233" i="1"/>
  <c r="AJ233" i="1" s="1"/>
  <c r="AK235" i="1"/>
  <c r="AL235" i="1" s="1"/>
  <c r="AU215" i="1"/>
  <c r="AU228" i="1"/>
  <c r="AK230" i="1"/>
  <c r="AL230" i="1" s="1"/>
  <c r="AU235" i="1"/>
  <c r="AO215" i="1"/>
  <c r="AP215" i="1" s="1"/>
  <c r="AM233" i="1"/>
  <c r="AN233" i="1" s="1"/>
  <c r="AW200" i="1" l="1"/>
  <c r="AV200" i="1"/>
  <c r="AT200" i="1"/>
  <c r="AR200" i="1"/>
  <c r="AG200" i="1"/>
  <c r="AS200" i="1" s="1"/>
  <c r="AF200" i="1"/>
  <c r="AO200" i="1" s="1"/>
  <c r="AP200" i="1" s="1"/>
  <c r="AB200" i="1"/>
  <c r="J200" i="1"/>
  <c r="AW199" i="1"/>
  <c r="AV199" i="1"/>
  <c r="AT199" i="1"/>
  <c r="AR199" i="1"/>
  <c r="AG199" i="1"/>
  <c r="AS199" i="1" s="1"/>
  <c r="AF199" i="1"/>
  <c r="AO199" i="1" s="1"/>
  <c r="AP199" i="1" s="1"/>
  <c r="J199" i="1"/>
  <c r="AW198" i="1"/>
  <c r="AV198" i="1"/>
  <c r="AT198" i="1"/>
  <c r="AR198" i="1"/>
  <c r="AG198" i="1"/>
  <c r="AS198" i="1" s="1"/>
  <c r="AF198" i="1"/>
  <c r="AO198" i="1" s="1"/>
  <c r="AP198" i="1" s="1"/>
  <c r="AB198" i="1"/>
  <c r="J198" i="1"/>
  <c r="AW197" i="1"/>
  <c r="AV197" i="1"/>
  <c r="AT197" i="1"/>
  <c r="AR197" i="1"/>
  <c r="AG197" i="1"/>
  <c r="AS197" i="1" s="1"/>
  <c r="AF197" i="1"/>
  <c r="AU197" i="1" s="1"/>
  <c r="AB197" i="1"/>
  <c r="AW196" i="1"/>
  <c r="AV196" i="1"/>
  <c r="AT196" i="1"/>
  <c r="AR196" i="1"/>
  <c r="AG196" i="1"/>
  <c r="AS196" i="1" s="1"/>
  <c r="AF196" i="1"/>
  <c r="AU196" i="1" s="1"/>
  <c r="AB196" i="1"/>
  <c r="AW195" i="1"/>
  <c r="AV195" i="1"/>
  <c r="AT195" i="1"/>
  <c r="AR195" i="1"/>
  <c r="AG195" i="1"/>
  <c r="AS195" i="1" s="1"/>
  <c r="AF195" i="1"/>
  <c r="AU195" i="1" s="1"/>
  <c r="AB195" i="1"/>
  <c r="AW194" i="1"/>
  <c r="AV194" i="1"/>
  <c r="AT194" i="1"/>
  <c r="AR194" i="1"/>
  <c r="AG194" i="1"/>
  <c r="AS194" i="1" s="1"/>
  <c r="AF194" i="1"/>
  <c r="AU194" i="1" s="1"/>
  <c r="AB194" i="1"/>
  <c r="AW193" i="1"/>
  <c r="AV193" i="1"/>
  <c r="AT193" i="1"/>
  <c r="AR193" i="1"/>
  <c r="AG193" i="1"/>
  <c r="AS193" i="1" s="1"/>
  <c r="AF193" i="1"/>
  <c r="AU193" i="1" s="1"/>
  <c r="AB193" i="1"/>
  <c r="AW192" i="1"/>
  <c r="AV192" i="1"/>
  <c r="AT192" i="1"/>
  <c r="AR192" i="1"/>
  <c r="AG192" i="1"/>
  <c r="AS192" i="1" s="1"/>
  <c r="AF192" i="1"/>
  <c r="AU192" i="1" s="1"/>
  <c r="AB192" i="1"/>
  <c r="AW191" i="1"/>
  <c r="AV191" i="1"/>
  <c r="AT191" i="1"/>
  <c r="AR191" i="1"/>
  <c r="AG191" i="1"/>
  <c r="AS191" i="1" s="1"/>
  <c r="AF191" i="1"/>
  <c r="AU191" i="1" s="1"/>
  <c r="AB191" i="1"/>
  <c r="J191" i="1"/>
  <c r="AW190" i="1"/>
  <c r="AV190" i="1"/>
  <c r="AT190" i="1"/>
  <c r="AR190" i="1"/>
  <c r="AG190" i="1"/>
  <c r="AS190" i="1" s="1"/>
  <c r="AF190" i="1"/>
  <c r="AB190" i="1"/>
  <c r="AW189" i="1"/>
  <c r="AV189" i="1"/>
  <c r="AT189" i="1"/>
  <c r="AR189" i="1"/>
  <c r="AG189" i="1"/>
  <c r="AS189" i="1" s="1"/>
  <c r="AF189" i="1"/>
  <c r="AI189" i="1" s="1"/>
  <c r="AJ189" i="1" s="1"/>
  <c r="AB189" i="1"/>
  <c r="AW188" i="1"/>
  <c r="AV188" i="1"/>
  <c r="AT188" i="1"/>
  <c r="AR188" i="1"/>
  <c r="AG188" i="1"/>
  <c r="AS188" i="1" s="1"/>
  <c r="AF188" i="1"/>
  <c r="AB188" i="1"/>
  <c r="AW187" i="1"/>
  <c r="AV187" i="1"/>
  <c r="AT187" i="1"/>
  <c r="AR187" i="1"/>
  <c r="AG187" i="1"/>
  <c r="AS187" i="1" s="1"/>
  <c r="AF187" i="1"/>
  <c r="AI187" i="1" s="1"/>
  <c r="AJ187" i="1" s="1"/>
  <c r="AB187" i="1"/>
  <c r="AW186" i="1"/>
  <c r="AV186" i="1"/>
  <c r="AT186" i="1"/>
  <c r="AR186" i="1"/>
  <c r="AG186" i="1"/>
  <c r="AS186" i="1" s="1"/>
  <c r="AF186" i="1"/>
  <c r="AB186" i="1"/>
  <c r="AW185" i="1"/>
  <c r="AV185" i="1"/>
  <c r="AT185" i="1"/>
  <c r="AR185" i="1"/>
  <c r="AG185" i="1"/>
  <c r="AS185" i="1" s="1"/>
  <c r="AF185" i="1"/>
  <c r="AO185" i="1" s="1"/>
  <c r="AP185" i="1" s="1"/>
  <c r="AB185" i="1"/>
  <c r="AW184" i="1"/>
  <c r="AV184" i="1"/>
  <c r="AT184" i="1"/>
  <c r="AR184" i="1"/>
  <c r="AG184" i="1"/>
  <c r="AS184" i="1" s="1"/>
  <c r="AF184" i="1"/>
  <c r="AB184" i="1"/>
  <c r="AW183" i="1"/>
  <c r="AV183" i="1"/>
  <c r="AT183" i="1"/>
  <c r="AR183" i="1"/>
  <c r="AG183" i="1"/>
  <c r="AS183" i="1" s="1"/>
  <c r="AF183" i="1"/>
  <c r="AO183" i="1" s="1"/>
  <c r="AP183" i="1" s="1"/>
  <c r="AB183" i="1"/>
  <c r="AW182" i="1"/>
  <c r="AV182" i="1"/>
  <c r="AT182" i="1"/>
  <c r="AR182" i="1"/>
  <c r="AG182" i="1"/>
  <c r="AS182" i="1" s="1"/>
  <c r="AF182" i="1"/>
  <c r="AB182" i="1"/>
  <c r="AW181" i="1"/>
  <c r="AV181" i="1"/>
  <c r="AT181" i="1"/>
  <c r="AR181" i="1"/>
  <c r="AG181" i="1"/>
  <c r="AS181" i="1" s="1"/>
  <c r="AF181" i="1"/>
  <c r="AO181" i="1" s="1"/>
  <c r="AP181" i="1" s="1"/>
  <c r="AB181" i="1"/>
  <c r="AW180" i="1"/>
  <c r="AV180" i="1"/>
  <c r="AT180" i="1"/>
  <c r="AR180" i="1"/>
  <c r="AG180" i="1"/>
  <c r="AS180" i="1" s="1"/>
  <c r="AF180" i="1"/>
  <c r="AB180" i="1"/>
  <c r="J180" i="1"/>
  <c r="AW179" i="1"/>
  <c r="AV179" i="1"/>
  <c r="AT179" i="1"/>
  <c r="AR179" i="1"/>
  <c r="AG179" i="1"/>
  <c r="AS179" i="1" s="1"/>
  <c r="AF179" i="1"/>
  <c r="AI179" i="1" s="1"/>
  <c r="AJ179" i="1" s="1"/>
  <c r="AB179" i="1"/>
  <c r="J179" i="1"/>
  <c r="AW178" i="1"/>
  <c r="AV178" i="1"/>
  <c r="AT178" i="1"/>
  <c r="AR178" i="1"/>
  <c r="AG178" i="1"/>
  <c r="AS178" i="1" s="1"/>
  <c r="AF178" i="1"/>
  <c r="AM178" i="1" s="1"/>
  <c r="AN178" i="1" s="1"/>
  <c r="AB178" i="1"/>
  <c r="J178" i="1"/>
  <c r="AW177" i="1"/>
  <c r="AV177" i="1"/>
  <c r="AT177" i="1"/>
  <c r="AR177" i="1"/>
  <c r="AG177" i="1"/>
  <c r="AS177" i="1" s="1"/>
  <c r="AF177" i="1"/>
  <c r="AU177" i="1" s="1"/>
  <c r="AB177" i="1"/>
  <c r="AW176" i="1"/>
  <c r="AV176" i="1"/>
  <c r="AT176" i="1"/>
  <c r="AR176" i="1"/>
  <c r="AG176" i="1"/>
  <c r="AS176" i="1" s="1"/>
  <c r="AF176" i="1"/>
  <c r="AO176" i="1" s="1"/>
  <c r="AP176" i="1" s="1"/>
  <c r="AB176" i="1"/>
  <c r="AW175" i="1"/>
  <c r="AV175" i="1"/>
  <c r="AT175" i="1"/>
  <c r="AR175" i="1"/>
  <c r="AG175" i="1"/>
  <c r="AS175" i="1" s="1"/>
  <c r="AF175" i="1"/>
  <c r="AU175" i="1" s="1"/>
  <c r="AB175" i="1"/>
  <c r="J175" i="1"/>
  <c r="AW174" i="1"/>
  <c r="AV174" i="1"/>
  <c r="AT174" i="1"/>
  <c r="AR174" i="1"/>
  <c r="AG174" i="1"/>
  <c r="AS174" i="1" s="1"/>
  <c r="AF174" i="1"/>
  <c r="AO174" i="1" s="1"/>
  <c r="AP174" i="1" s="1"/>
  <c r="AB174" i="1"/>
  <c r="J174" i="1"/>
  <c r="AW173" i="1"/>
  <c r="AV173" i="1"/>
  <c r="AT173" i="1"/>
  <c r="AR173" i="1"/>
  <c r="AG173" i="1"/>
  <c r="AS173" i="1" s="1"/>
  <c r="AF173" i="1"/>
  <c r="AM173" i="1" s="1"/>
  <c r="AN173" i="1" s="1"/>
  <c r="AB173" i="1"/>
  <c r="AW172" i="1"/>
  <c r="AV172" i="1"/>
  <c r="AT172" i="1"/>
  <c r="AR172" i="1"/>
  <c r="AG172" i="1"/>
  <c r="AS172" i="1" s="1"/>
  <c r="AF172" i="1"/>
  <c r="AI172" i="1" s="1"/>
  <c r="AJ172" i="1" s="1"/>
  <c r="AB172" i="1"/>
  <c r="AW171" i="1"/>
  <c r="AV171" i="1"/>
  <c r="AT171" i="1"/>
  <c r="AR171" i="1"/>
  <c r="AG171" i="1"/>
  <c r="AS171" i="1" s="1"/>
  <c r="AF171" i="1"/>
  <c r="AM171" i="1" s="1"/>
  <c r="AN171" i="1" s="1"/>
  <c r="AB171" i="1"/>
  <c r="AW170" i="1"/>
  <c r="AV170" i="1"/>
  <c r="AT170" i="1"/>
  <c r="AR170" i="1"/>
  <c r="AG170" i="1"/>
  <c r="AS170" i="1" s="1"/>
  <c r="AF170" i="1"/>
  <c r="AI170" i="1" s="1"/>
  <c r="AJ170" i="1" s="1"/>
  <c r="AB170" i="1"/>
  <c r="J170" i="1"/>
  <c r="AW169" i="1"/>
  <c r="AV169" i="1"/>
  <c r="AT169" i="1"/>
  <c r="AR169" i="1"/>
  <c r="AG169" i="1"/>
  <c r="AS169" i="1" s="1"/>
  <c r="AF169" i="1"/>
  <c r="AO169" i="1" s="1"/>
  <c r="AP169" i="1" s="1"/>
  <c r="AB169" i="1"/>
  <c r="J169" i="1"/>
  <c r="AW168" i="1"/>
  <c r="AV168" i="1"/>
  <c r="AT168" i="1"/>
  <c r="AR168" i="1"/>
  <c r="AG168" i="1"/>
  <c r="AS168" i="1" s="1"/>
  <c r="AF168" i="1"/>
  <c r="AU168" i="1" s="1"/>
  <c r="AB168" i="1"/>
  <c r="J168" i="1"/>
  <c r="AW167" i="1"/>
  <c r="AV167" i="1"/>
  <c r="AT167" i="1"/>
  <c r="AR167" i="1"/>
  <c r="AG167" i="1"/>
  <c r="AS167" i="1" s="1"/>
  <c r="AF167" i="1"/>
  <c r="AO167" i="1" s="1"/>
  <c r="AP167" i="1" s="1"/>
  <c r="AB167" i="1"/>
  <c r="AW166" i="1"/>
  <c r="AV166" i="1"/>
  <c r="AT166" i="1"/>
  <c r="AR166" i="1"/>
  <c r="AG166" i="1"/>
  <c r="AS166" i="1" s="1"/>
  <c r="AF166" i="1"/>
  <c r="AB166" i="1"/>
  <c r="AW165" i="1"/>
  <c r="AV165" i="1"/>
  <c r="AT165" i="1"/>
  <c r="AR165" i="1"/>
  <c r="AG165" i="1"/>
  <c r="AS165" i="1" s="1"/>
  <c r="AF165" i="1"/>
  <c r="AO165" i="1" s="1"/>
  <c r="AP165" i="1" s="1"/>
  <c r="AB165" i="1"/>
  <c r="AW164" i="1"/>
  <c r="AV164" i="1"/>
  <c r="AT164" i="1"/>
  <c r="AR164" i="1"/>
  <c r="AG164" i="1"/>
  <c r="AS164" i="1" s="1"/>
  <c r="AF164" i="1"/>
  <c r="AO164" i="1" s="1"/>
  <c r="AP164" i="1" s="1"/>
  <c r="AB164" i="1"/>
  <c r="AW163" i="1"/>
  <c r="AV163" i="1"/>
  <c r="AT163" i="1"/>
  <c r="AR163" i="1"/>
  <c r="AG163" i="1"/>
  <c r="AS163" i="1" s="1"/>
  <c r="AF163" i="1"/>
  <c r="AO163" i="1" s="1"/>
  <c r="AP163" i="1" s="1"/>
  <c r="AB163" i="1"/>
  <c r="J163" i="1"/>
  <c r="AW162" i="1"/>
  <c r="AV162" i="1"/>
  <c r="AT162" i="1"/>
  <c r="AR162" i="1"/>
  <c r="AG162" i="1"/>
  <c r="AS162" i="1" s="1"/>
  <c r="AF162" i="1"/>
  <c r="AM162" i="1" s="1"/>
  <c r="AN162" i="1" s="1"/>
  <c r="AB162" i="1"/>
  <c r="J162" i="1"/>
  <c r="AW161" i="1"/>
  <c r="AV161" i="1"/>
  <c r="AT161" i="1"/>
  <c r="AR161" i="1"/>
  <c r="AG161" i="1"/>
  <c r="AS161" i="1" s="1"/>
  <c r="AF161" i="1"/>
  <c r="AI161" i="1" s="1"/>
  <c r="AJ161" i="1" s="1"/>
  <c r="AB161" i="1"/>
  <c r="J161" i="1"/>
  <c r="AW160" i="1"/>
  <c r="AV160" i="1"/>
  <c r="AT160" i="1"/>
  <c r="AR160" i="1"/>
  <c r="AG160" i="1"/>
  <c r="AS160" i="1" s="1"/>
  <c r="AF160" i="1"/>
  <c r="AM160" i="1" s="1"/>
  <c r="AN160" i="1" s="1"/>
  <c r="AB160" i="1"/>
  <c r="J160" i="1"/>
  <c r="AW159" i="1"/>
  <c r="AV159" i="1"/>
  <c r="AT159" i="1"/>
  <c r="AR159" i="1"/>
  <c r="AG159" i="1"/>
  <c r="AS159" i="1" s="1"/>
  <c r="AF159" i="1"/>
  <c r="AO159" i="1" s="1"/>
  <c r="AP159" i="1" s="1"/>
  <c r="AB159" i="1"/>
  <c r="AW158" i="1"/>
  <c r="AV158" i="1"/>
  <c r="AT158" i="1"/>
  <c r="AR158" i="1"/>
  <c r="AG158" i="1"/>
  <c r="AS158" i="1" s="1"/>
  <c r="AF158" i="1"/>
  <c r="AO158" i="1" s="1"/>
  <c r="AP158" i="1" s="1"/>
  <c r="AB158" i="1"/>
  <c r="J158" i="1"/>
  <c r="AW157" i="1"/>
  <c r="AV157" i="1"/>
  <c r="AT157" i="1"/>
  <c r="AR157" i="1"/>
  <c r="AG157" i="1"/>
  <c r="AS157" i="1" s="1"/>
  <c r="AF157" i="1"/>
  <c r="AM157" i="1" s="1"/>
  <c r="AN157" i="1" s="1"/>
  <c r="AB157" i="1"/>
  <c r="AW156" i="1"/>
  <c r="AV156" i="1"/>
  <c r="AT156" i="1"/>
  <c r="AR156" i="1"/>
  <c r="AG156" i="1"/>
  <c r="AS156" i="1" s="1"/>
  <c r="AF156" i="1"/>
  <c r="AI156" i="1" s="1"/>
  <c r="AJ156" i="1" s="1"/>
  <c r="AB156" i="1"/>
  <c r="AW155" i="1"/>
  <c r="AV155" i="1"/>
  <c r="AT155" i="1"/>
  <c r="AR155" i="1"/>
  <c r="AG155" i="1"/>
  <c r="AS155" i="1" s="1"/>
  <c r="AF155" i="1"/>
  <c r="AM155" i="1" s="1"/>
  <c r="AN155" i="1" s="1"/>
  <c r="AB155" i="1"/>
  <c r="J155" i="1"/>
  <c r="AX171" i="1" l="1"/>
  <c r="AM168" i="1"/>
  <c r="AN168" i="1" s="1"/>
  <c r="AK174" i="1"/>
  <c r="AL174" i="1" s="1"/>
  <c r="AK178" i="1"/>
  <c r="AL178" i="1" s="1"/>
  <c r="AX160" i="1"/>
  <c r="AM161" i="1"/>
  <c r="AN161" i="1" s="1"/>
  <c r="AX165" i="1"/>
  <c r="AX183" i="1"/>
  <c r="AX155" i="1"/>
  <c r="AX158" i="1"/>
  <c r="AX167" i="1"/>
  <c r="AO173" i="1"/>
  <c r="AP173" i="1" s="1"/>
  <c r="AM185" i="1"/>
  <c r="AN185" i="1" s="1"/>
  <c r="AX162" i="1"/>
  <c r="AX198" i="1"/>
  <c r="AX157" i="1"/>
  <c r="AK165" i="1"/>
  <c r="AL165" i="1" s="1"/>
  <c r="AX175" i="1"/>
  <c r="AX178" i="1"/>
  <c r="AK169" i="1"/>
  <c r="AL169" i="1" s="1"/>
  <c r="AI193" i="1"/>
  <c r="AJ193" i="1" s="1"/>
  <c r="AX194" i="1"/>
  <c r="AM167" i="1"/>
  <c r="AN167" i="1" s="1"/>
  <c r="AM193" i="1"/>
  <c r="AN193" i="1" s="1"/>
  <c r="AU172" i="1"/>
  <c r="AO193" i="1"/>
  <c r="AP193" i="1" s="1"/>
  <c r="AX166" i="1"/>
  <c r="AX186" i="1"/>
  <c r="AM198" i="1"/>
  <c r="AN198" i="1" s="1"/>
  <c r="AM165" i="1"/>
  <c r="AN165" i="1" s="1"/>
  <c r="AM174" i="1"/>
  <c r="AN174" i="1" s="1"/>
  <c r="AO195" i="1"/>
  <c r="AP195" i="1" s="1"/>
  <c r="AX161" i="1"/>
  <c r="AI169" i="1"/>
  <c r="AJ169" i="1" s="1"/>
  <c r="AX177" i="1"/>
  <c r="AO178" i="1"/>
  <c r="AP178" i="1" s="1"/>
  <c r="AX195" i="1"/>
  <c r="AM159" i="1"/>
  <c r="AN159" i="1" s="1"/>
  <c r="AK167" i="1"/>
  <c r="AL167" i="1" s="1"/>
  <c r="AU170" i="1"/>
  <c r="AO161" i="1"/>
  <c r="AP161" i="1" s="1"/>
  <c r="AI165" i="1"/>
  <c r="AJ165" i="1" s="1"/>
  <c r="AX179" i="1"/>
  <c r="AK187" i="1"/>
  <c r="AL187" i="1" s="1"/>
  <c r="AX189" i="1"/>
  <c r="AI191" i="1"/>
  <c r="AJ191" i="1" s="1"/>
  <c r="AM197" i="1"/>
  <c r="AN197" i="1" s="1"/>
  <c r="AK170" i="1"/>
  <c r="AL170" i="1" s="1"/>
  <c r="AX185" i="1"/>
  <c r="AM187" i="1"/>
  <c r="AN187" i="1" s="1"/>
  <c r="AM191" i="1"/>
  <c r="AN191" i="1" s="1"/>
  <c r="AO197" i="1"/>
  <c r="AP197" i="1" s="1"/>
  <c r="AI200" i="1"/>
  <c r="AJ200" i="1" s="1"/>
  <c r="AU156" i="1"/>
  <c r="AO157" i="1"/>
  <c r="AP157" i="1" s="1"/>
  <c r="AO160" i="1"/>
  <c r="AP160" i="1" s="1"/>
  <c r="AO191" i="1"/>
  <c r="AP191" i="1" s="1"/>
  <c r="AX196" i="1"/>
  <c r="AX197" i="1"/>
  <c r="AX199" i="1"/>
  <c r="AK200" i="1"/>
  <c r="AL200" i="1" s="1"/>
  <c r="AX173" i="1"/>
  <c r="AM176" i="1"/>
  <c r="AN176" i="1" s="1"/>
  <c r="AI185" i="1"/>
  <c r="AJ185" i="1" s="1"/>
  <c r="AI195" i="1"/>
  <c r="AJ195" i="1" s="1"/>
  <c r="AO155" i="1"/>
  <c r="AP155" i="1" s="1"/>
  <c r="AK159" i="1"/>
  <c r="AL159" i="1" s="1"/>
  <c r="AI163" i="1"/>
  <c r="AJ163" i="1" s="1"/>
  <c r="AI167" i="1"/>
  <c r="AJ167" i="1" s="1"/>
  <c r="AX182" i="1"/>
  <c r="AK185" i="1"/>
  <c r="AL185" i="1" s="1"/>
  <c r="AM195" i="1"/>
  <c r="AN195" i="1" s="1"/>
  <c r="AU179" i="1"/>
  <c r="AO171" i="1"/>
  <c r="AP171" i="1" s="1"/>
  <c r="AX156" i="1"/>
  <c r="AU161" i="1"/>
  <c r="AK163" i="1"/>
  <c r="AL163" i="1" s="1"/>
  <c r="AX172" i="1"/>
  <c r="AU176" i="1"/>
  <c r="AM177" i="1"/>
  <c r="AN177" i="1" s="1"/>
  <c r="AI181" i="1"/>
  <c r="AJ181" i="1" s="1"/>
  <c r="AX181" i="1"/>
  <c r="AX184" i="1"/>
  <c r="AX193" i="1"/>
  <c r="AX164" i="1"/>
  <c r="AX168" i="1"/>
  <c r="AU160" i="1"/>
  <c r="AM163" i="1"/>
  <c r="AN163" i="1" s="1"/>
  <c r="AX169" i="1"/>
  <c r="AX170" i="1"/>
  <c r="AM175" i="1"/>
  <c r="AN175" i="1" s="1"/>
  <c r="AU178" i="1"/>
  <c r="AK183" i="1"/>
  <c r="AL183" i="1" s="1"/>
  <c r="AK189" i="1"/>
  <c r="AL189" i="1" s="1"/>
  <c r="AX191" i="1"/>
  <c r="AM196" i="1"/>
  <c r="AN196" i="1" s="1"/>
  <c r="AI198" i="1"/>
  <c r="AJ198" i="1" s="1"/>
  <c r="AU198" i="1"/>
  <c r="AI199" i="1"/>
  <c r="AJ199" i="1" s="1"/>
  <c r="AU200" i="1"/>
  <c r="AI183" i="1"/>
  <c r="AJ183" i="1" s="1"/>
  <c r="AX192" i="1"/>
  <c r="AK156" i="1"/>
  <c r="AL156" i="1" s="1"/>
  <c r="AK161" i="1"/>
  <c r="AL161" i="1" s="1"/>
  <c r="AO162" i="1"/>
  <c r="AP162" i="1" s="1"/>
  <c r="AX163" i="1"/>
  <c r="AK172" i="1"/>
  <c r="AL172" i="1" s="1"/>
  <c r="AI174" i="1"/>
  <c r="AJ174" i="1" s="1"/>
  <c r="AX174" i="1"/>
  <c r="AK179" i="1"/>
  <c r="AL179" i="1" s="1"/>
  <c r="AX180" i="1"/>
  <c r="AK181" i="1"/>
  <c r="AL181" i="1" s="1"/>
  <c r="AM183" i="1"/>
  <c r="AN183" i="1" s="1"/>
  <c r="AX187" i="1"/>
  <c r="AM194" i="1"/>
  <c r="AN194" i="1" s="1"/>
  <c r="AX190" i="1"/>
  <c r="AI159" i="1"/>
  <c r="AJ159" i="1" s="1"/>
  <c r="AX159" i="1"/>
  <c r="AI160" i="1"/>
  <c r="AJ160" i="1" s="1"/>
  <c r="AI176" i="1"/>
  <c r="AJ176" i="1" s="1"/>
  <c r="AI178" i="1"/>
  <c r="AJ178" i="1" s="1"/>
  <c r="AM181" i="1"/>
  <c r="AN181" i="1" s="1"/>
  <c r="AX188" i="1"/>
  <c r="AM192" i="1"/>
  <c r="AN192" i="1" s="1"/>
  <c r="AI197" i="1"/>
  <c r="AJ197" i="1" s="1"/>
  <c r="AK198" i="1"/>
  <c r="AL198" i="1" s="1"/>
  <c r="AX200" i="1"/>
  <c r="AM166" i="1"/>
  <c r="AN166" i="1" s="1"/>
  <c r="AU166" i="1"/>
  <c r="AK166" i="1"/>
  <c r="AL166" i="1" s="1"/>
  <c r="AO166" i="1"/>
  <c r="AP166" i="1" s="1"/>
  <c r="AI166" i="1"/>
  <c r="AJ166" i="1" s="1"/>
  <c r="AM190" i="1"/>
  <c r="AN190" i="1" s="1"/>
  <c r="AU190" i="1"/>
  <c r="AK190" i="1"/>
  <c r="AL190" i="1" s="1"/>
  <c r="AI190" i="1"/>
  <c r="AJ190" i="1" s="1"/>
  <c r="AO190" i="1"/>
  <c r="AP190" i="1" s="1"/>
  <c r="AX176" i="1"/>
  <c r="AM158" i="1"/>
  <c r="AN158" i="1" s="1"/>
  <c r="AU158" i="1"/>
  <c r="AK158" i="1"/>
  <c r="AL158" i="1" s="1"/>
  <c r="AI158" i="1"/>
  <c r="AJ158" i="1" s="1"/>
  <c r="AM188" i="1"/>
  <c r="AN188" i="1" s="1"/>
  <c r="AU188" i="1"/>
  <c r="AO188" i="1"/>
  <c r="AP188" i="1" s="1"/>
  <c r="AK188" i="1"/>
  <c r="AL188" i="1" s="1"/>
  <c r="AI188" i="1"/>
  <c r="AJ188" i="1" s="1"/>
  <c r="AM164" i="1"/>
  <c r="AN164" i="1" s="1"/>
  <c r="AU164" i="1"/>
  <c r="AK164" i="1"/>
  <c r="AL164" i="1" s="1"/>
  <c r="AI164" i="1"/>
  <c r="AJ164" i="1" s="1"/>
  <c r="AM180" i="1"/>
  <c r="AN180" i="1" s="1"/>
  <c r="AU180" i="1"/>
  <c r="AK180" i="1"/>
  <c r="AL180" i="1" s="1"/>
  <c r="AI180" i="1"/>
  <c r="AJ180" i="1" s="1"/>
  <c r="AO180" i="1"/>
  <c r="AP180" i="1" s="1"/>
  <c r="AM182" i="1"/>
  <c r="AN182" i="1" s="1"/>
  <c r="AU182" i="1"/>
  <c r="AK182" i="1"/>
  <c r="AL182" i="1" s="1"/>
  <c r="AO182" i="1"/>
  <c r="AP182" i="1" s="1"/>
  <c r="AI182" i="1"/>
  <c r="AJ182" i="1" s="1"/>
  <c r="AM184" i="1"/>
  <c r="AN184" i="1" s="1"/>
  <c r="AU184" i="1"/>
  <c r="AK184" i="1"/>
  <c r="AL184" i="1" s="1"/>
  <c r="AO184" i="1"/>
  <c r="AP184" i="1" s="1"/>
  <c r="AI184" i="1"/>
  <c r="AJ184" i="1" s="1"/>
  <c r="AM186" i="1"/>
  <c r="AN186" i="1" s="1"/>
  <c r="AU186" i="1"/>
  <c r="AK186" i="1"/>
  <c r="AL186" i="1" s="1"/>
  <c r="AO186" i="1"/>
  <c r="AP186" i="1" s="1"/>
  <c r="AI186" i="1"/>
  <c r="AJ186" i="1" s="1"/>
  <c r="AI155" i="1"/>
  <c r="AJ155" i="1" s="1"/>
  <c r="AM156" i="1"/>
  <c r="AN156" i="1" s="1"/>
  <c r="AI157" i="1"/>
  <c r="AJ157" i="1" s="1"/>
  <c r="AU159" i="1"/>
  <c r="AK160" i="1"/>
  <c r="AL160" i="1" s="1"/>
  <c r="AI162" i="1"/>
  <c r="AJ162" i="1" s="1"/>
  <c r="AU163" i="1"/>
  <c r="AU165" i="1"/>
  <c r="AU167" i="1"/>
  <c r="AO168" i="1"/>
  <c r="AP168" i="1" s="1"/>
  <c r="AM170" i="1"/>
  <c r="AN170" i="1" s="1"/>
  <c r="AI171" i="1"/>
  <c r="AJ171" i="1" s="1"/>
  <c r="AM172" i="1"/>
  <c r="AN172" i="1" s="1"/>
  <c r="AI173" i="1"/>
  <c r="AJ173" i="1" s="1"/>
  <c r="AU174" i="1"/>
  <c r="AO175" i="1"/>
  <c r="AP175" i="1" s="1"/>
  <c r="AK176" i="1"/>
  <c r="AL176" i="1" s="1"/>
  <c r="AO177" i="1"/>
  <c r="AP177" i="1" s="1"/>
  <c r="AM179" i="1"/>
  <c r="AN179" i="1" s="1"/>
  <c r="AU181" i="1"/>
  <c r="AU183" i="1"/>
  <c r="AU185" i="1"/>
  <c r="AU187" i="1"/>
  <c r="AU189" i="1"/>
  <c r="AK191" i="1"/>
  <c r="AL191" i="1" s="1"/>
  <c r="AO192" i="1"/>
  <c r="AP192" i="1" s="1"/>
  <c r="AK193" i="1"/>
  <c r="AL193" i="1" s="1"/>
  <c r="AO194" i="1"/>
  <c r="AP194" i="1" s="1"/>
  <c r="AK195" i="1"/>
  <c r="AL195" i="1" s="1"/>
  <c r="AO196" i="1"/>
  <c r="AP196" i="1" s="1"/>
  <c r="AK197" i="1"/>
  <c r="AL197" i="1" s="1"/>
  <c r="AM200" i="1"/>
  <c r="AN200" i="1" s="1"/>
  <c r="AM189" i="1"/>
  <c r="AN189" i="1" s="1"/>
  <c r="AK199" i="1"/>
  <c r="AL199" i="1" s="1"/>
  <c r="AK155" i="1"/>
  <c r="AL155" i="1" s="1"/>
  <c r="AO156" i="1"/>
  <c r="AP156" i="1" s="1"/>
  <c r="AK157" i="1"/>
  <c r="AL157" i="1" s="1"/>
  <c r="AK162" i="1"/>
  <c r="AL162" i="1" s="1"/>
  <c r="AI168" i="1"/>
  <c r="AJ168" i="1" s="1"/>
  <c r="AU169" i="1"/>
  <c r="AO170" i="1"/>
  <c r="AP170" i="1" s="1"/>
  <c r="AK171" i="1"/>
  <c r="AL171" i="1" s="1"/>
  <c r="AO172" i="1"/>
  <c r="AP172" i="1" s="1"/>
  <c r="AK173" i="1"/>
  <c r="AL173" i="1" s="1"/>
  <c r="AI175" i="1"/>
  <c r="AJ175" i="1" s="1"/>
  <c r="AI177" i="1"/>
  <c r="AJ177" i="1" s="1"/>
  <c r="AO179" i="1"/>
  <c r="AP179" i="1" s="1"/>
  <c r="AI192" i="1"/>
  <c r="AJ192" i="1" s="1"/>
  <c r="AI194" i="1"/>
  <c r="AJ194" i="1" s="1"/>
  <c r="AI196" i="1"/>
  <c r="AJ196" i="1" s="1"/>
  <c r="AU199" i="1"/>
  <c r="AU155" i="1"/>
  <c r="AU157" i="1"/>
  <c r="AU162" i="1"/>
  <c r="AM169" i="1"/>
  <c r="AN169" i="1" s="1"/>
  <c r="AU171" i="1"/>
  <c r="AU173" i="1"/>
  <c r="AO187" i="1"/>
  <c r="AP187" i="1" s="1"/>
  <c r="AO189" i="1"/>
  <c r="AP189" i="1" s="1"/>
  <c r="AM199" i="1"/>
  <c r="AN199" i="1" s="1"/>
  <c r="AK168" i="1"/>
  <c r="AL168" i="1" s="1"/>
  <c r="AK175" i="1"/>
  <c r="AL175" i="1" s="1"/>
  <c r="AK177" i="1"/>
  <c r="AL177" i="1" s="1"/>
  <c r="AK192" i="1"/>
  <c r="AL192" i="1" s="1"/>
  <c r="AK194" i="1"/>
  <c r="AL194" i="1" s="1"/>
  <c r="AK196" i="1"/>
  <c r="AL196" i="1" s="1"/>
  <c r="AW153" i="1" l="1"/>
  <c r="AV153" i="1"/>
  <c r="AT153" i="1"/>
  <c r="AR153" i="1"/>
  <c r="AG153" i="1"/>
  <c r="AS153" i="1" s="1"/>
  <c r="AF153" i="1"/>
  <c r="AO153" i="1" s="1"/>
  <c r="AP153" i="1" s="1"/>
  <c r="AB153" i="1"/>
  <c r="AW152" i="1"/>
  <c r="AV152" i="1"/>
  <c r="AT152" i="1"/>
  <c r="AR152" i="1"/>
  <c r="AG152" i="1"/>
  <c r="AS152" i="1" s="1"/>
  <c r="AF152" i="1"/>
  <c r="AO152" i="1" s="1"/>
  <c r="AP152" i="1" s="1"/>
  <c r="AB152" i="1"/>
  <c r="AW151" i="1"/>
  <c r="AV151" i="1"/>
  <c r="AT151" i="1"/>
  <c r="AR151" i="1"/>
  <c r="AG151" i="1"/>
  <c r="AS151" i="1" s="1"/>
  <c r="AF151" i="1"/>
  <c r="AK151" i="1" s="1"/>
  <c r="AL151" i="1" s="1"/>
  <c r="AB151" i="1"/>
  <c r="AW150" i="1"/>
  <c r="AV150" i="1"/>
  <c r="AT150" i="1"/>
  <c r="AR150" i="1"/>
  <c r="AG150" i="1"/>
  <c r="AS150" i="1" s="1"/>
  <c r="AF150" i="1"/>
  <c r="AO150" i="1" s="1"/>
  <c r="AP150" i="1" s="1"/>
  <c r="AB150" i="1"/>
  <c r="AW149" i="1"/>
  <c r="AV149" i="1"/>
  <c r="AT149" i="1"/>
  <c r="AR149" i="1"/>
  <c r="AG149" i="1"/>
  <c r="AS149" i="1" s="1"/>
  <c r="AF149" i="1"/>
  <c r="AK149" i="1" s="1"/>
  <c r="AL149" i="1" s="1"/>
  <c r="AB149" i="1"/>
  <c r="J149" i="1"/>
  <c r="AW148" i="1"/>
  <c r="AV148" i="1"/>
  <c r="AT148" i="1"/>
  <c r="AR148" i="1"/>
  <c r="AG148" i="1"/>
  <c r="AS148" i="1" s="1"/>
  <c r="AF148" i="1"/>
  <c r="AO148" i="1" s="1"/>
  <c r="AP148" i="1" s="1"/>
  <c r="AB148" i="1"/>
  <c r="J148" i="1"/>
  <c r="AW147" i="1"/>
  <c r="AV147" i="1"/>
  <c r="AT147" i="1"/>
  <c r="AR147" i="1"/>
  <c r="AG147" i="1"/>
  <c r="AS147" i="1" s="1"/>
  <c r="AF147" i="1"/>
  <c r="AO147" i="1" s="1"/>
  <c r="AP147" i="1" s="1"/>
  <c r="AB147" i="1"/>
  <c r="J147" i="1"/>
  <c r="AW146" i="1"/>
  <c r="AV146" i="1"/>
  <c r="AT146" i="1"/>
  <c r="AR146" i="1"/>
  <c r="AG146" i="1"/>
  <c r="AS146" i="1" s="1"/>
  <c r="AF146" i="1"/>
  <c r="AU146" i="1" s="1"/>
  <c r="AB146" i="1"/>
  <c r="J146" i="1"/>
  <c r="AW145" i="1"/>
  <c r="AV145" i="1"/>
  <c r="AT145" i="1"/>
  <c r="AR145" i="1"/>
  <c r="AG145" i="1"/>
  <c r="AS145" i="1" s="1"/>
  <c r="AF145" i="1"/>
  <c r="AK145" i="1" s="1"/>
  <c r="AL145" i="1" s="1"/>
  <c r="AB145" i="1"/>
  <c r="J145" i="1"/>
  <c r="AW144" i="1"/>
  <c r="AV144" i="1"/>
  <c r="AT144" i="1"/>
  <c r="AR144" i="1"/>
  <c r="AG144" i="1"/>
  <c r="AS144" i="1" s="1"/>
  <c r="AF144" i="1"/>
  <c r="AO144" i="1" s="1"/>
  <c r="AP144" i="1" s="1"/>
  <c r="AB144" i="1"/>
  <c r="AW143" i="1"/>
  <c r="AV143" i="1"/>
  <c r="AT143" i="1"/>
  <c r="AR143" i="1"/>
  <c r="AG143" i="1"/>
  <c r="AS143" i="1" s="1"/>
  <c r="AF143" i="1"/>
  <c r="AK143" i="1" s="1"/>
  <c r="AL143" i="1" s="1"/>
  <c r="AB143" i="1"/>
  <c r="J143" i="1"/>
  <c r="AW142" i="1"/>
  <c r="AV142" i="1"/>
  <c r="AT142" i="1"/>
  <c r="AR142" i="1"/>
  <c r="AG142" i="1"/>
  <c r="AS142" i="1" s="1"/>
  <c r="AF142" i="1"/>
  <c r="AO142" i="1" s="1"/>
  <c r="AP142" i="1" s="1"/>
  <c r="AB142" i="1"/>
  <c r="J142" i="1"/>
  <c r="AW141" i="1"/>
  <c r="AV141" i="1"/>
  <c r="AT141" i="1"/>
  <c r="AR141" i="1"/>
  <c r="AG141" i="1"/>
  <c r="AS141" i="1" s="1"/>
  <c r="AF141" i="1"/>
  <c r="AM141" i="1" s="1"/>
  <c r="AN141" i="1" s="1"/>
  <c r="AB141" i="1"/>
  <c r="J141" i="1"/>
  <c r="AW140" i="1"/>
  <c r="AV140" i="1"/>
  <c r="AT140" i="1"/>
  <c r="AR140" i="1"/>
  <c r="AG140" i="1"/>
  <c r="AS140" i="1" s="1"/>
  <c r="AF140" i="1"/>
  <c r="AO140" i="1" s="1"/>
  <c r="AP140" i="1" s="1"/>
  <c r="AB140" i="1"/>
  <c r="J140" i="1"/>
  <c r="AW139" i="1"/>
  <c r="AV139" i="1"/>
  <c r="AT139" i="1"/>
  <c r="AR139" i="1"/>
  <c r="AG139" i="1"/>
  <c r="AS139" i="1" s="1"/>
  <c r="AF139" i="1"/>
  <c r="AO139" i="1" s="1"/>
  <c r="AP139" i="1" s="1"/>
  <c r="AB139" i="1"/>
  <c r="J139" i="1"/>
  <c r="AW138" i="1"/>
  <c r="AV138" i="1"/>
  <c r="AT138" i="1"/>
  <c r="AR138" i="1"/>
  <c r="AG138" i="1"/>
  <c r="AS138" i="1" s="1"/>
  <c r="AF138" i="1"/>
  <c r="AO138" i="1" s="1"/>
  <c r="AP138" i="1" s="1"/>
  <c r="AB138" i="1"/>
  <c r="J138" i="1"/>
  <c r="AU148" i="1" l="1"/>
  <c r="AM142" i="1"/>
  <c r="AN142" i="1" s="1"/>
  <c r="AX150" i="1"/>
  <c r="AI146" i="1"/>
  <c r="AJ146" i="1" s="1"/>
  <c r="AO146" i="1"/>
  <c r="AP146" i="1" s="1"/>
  <c r="AX146" i="1"/>
  <c r="AX148" i="1"/>
  <c r="AU138" i="1"/>
  <c r="AX138" i="1"/>
  <c r="AX142" i="1"/>
  <c r="AI138" i="1"/>
  <c r="AJ138" i="1" s="1"/>
  <c r="AK138" i="1"/>
  <c r="AL138" i="1" s="1"/>
  <c r="AX143" i="1"/>
  <c r="AM148" i="1"/>
  <c r="AN148" i="1" s="1"/>
  <c r="AX151" i="1"/>
  <c r="AU147" i="1"/>
  <c r="AM138" i="1"/>
  <c r="AN138" i="1" s="1"/>
  <c r="AX140" i="1"/>
  <c r="AU142" i="1"/>
  <c r="AX144" i="1"/>
  <c r="AI148" i="1"/>
  <c r="AJ148" i="1" s="1"/>
  <c r="AX152" i="1"/>
  <c r="AI140" i="1"/>
  <c r="AJ140" i="1" s="1"/>
  <c r="AU141" i="1"/>
  <c r="AI147" i="1"/>
  <c r="AJ147" i="1" s="1"/>
  <c r="AX147" i="1"/>
  <c r="AK148" i="1"/>
  <c r="AL148" i="1" s="1"/>
  <c r="AI142" i="1"/>
  <c r="AJ142" i="1" s="1"/>
  <c r="AX149" i="1"/>
  <c r="AX139" i="1"/>
  <c r="AK140" i="1"/>
  <c r="AL140" i="1" s="1"/>
  <c r="AM140" i="1"/>
  <c r="AN140" i="1" s="1"/>
  <c r="AX141" i="1"/>
  <c r="AK142" i="1"/>
  <c r="AL142" i="1" s="1"/>
  <c r="AM147" i="1"/>
  <c r="AN147" i="1" s="1"/>
  <c r="AX153" i="1"/>
  <c r="AX145" i="1"/>
  <c r="AM146" i="1"/>
  <c r="AN146" i="1" s="1"/>
  <c r="AU143" i="1"/>
  <c r="AU145" i="1"/>
  <c r="AU149" i="1"/>
  <c r="AU151" i="1"/>
  <c r="AI139" i="1"/>
  <c r="AJ139" i="1" s="1"/>
  <c r="AU140" i="1"/>
  <c r="AO141" i="1"/>
  <c r="AP141" i="1" s="1"/>
  <c r="AM143" i="1"/>
  <c r="AN143" i="1" s="1"/>
  <c r="AI144" i="1"/>
  <c r="AJ144" i="1" s="1"/>
  <c r="AM145" i="1"/>
  <c r="AN145" i="1" s="1"/>
  <c r="AK147" i="1"/>
  <c r="AL147" i="1" s="1"/>
  <c r="AM149" i="1"/>
  <c r="AN149" i="1" s="1"/>
  <c r="AI150" i="1"/>
  <c r="AJ150" i="1" s="1"/>
  <c r="AM151" i="1"/>
  <c r="AN151" i="1" s="1"/>
  <c r="AI152" i="1"/>
  <c r="AJ152" i="1" s="1"/>
  <c r="AI153" i="1"/>
  <c r="AJ153" i="1" s="1"/>
  <c r="AI141" i="1"/>
  <c r="AJ141" i="1" s="1"/>
  <c r="AO149" i="1"/>
  <c r="AP149" i="1" s="1"/>
  <c r="AK150" i="1"/>
  <c r="AL150" i="1" s="1"/>
  <c r="AO151" i="1"/>
  <c r="AP151" i="1" s="1"/>
  <c r="AK152" i="1"/>
  <c r="AL152" i="1" s="1"/>
  <c r="AK153" i="1"/>
  <c r="AL153" i="1" s="1"/>
  <c r="AO143" i="1"/>
  <c r="AP143" i="1" s="1"/>
  <c r="AK144" i="1"/>
  <c r="AL144" i="1" s="1"/>
  <c r="AU139" i="1"/>
  <c r="AU144" i="1"/>
  <c r="AK146" i="1"/>
  <c r="AL146" i="1" s="1"/>
  <c r="AU150" i="1"/>
  <c r="AU152" i="1"/>
  <c r="AU153" i="1"/>
  <c r="AK139" i="1"/>
  <c r="AL139" i="1" s="1"/>
  <c r="AO145" i="1"/>
  <c r="AP145" i="1" s="1"/>
  <c r="AM139" i="1"/>
  <c r="AN139" i="1" s="1"/>
  <c r="AK141" i="1"/>
  <c r="AL141" i="1" s="1"/>
  <c r="AI143" i="1"/>
  <c r="AJ143" i="1" s="1"/>
  <c r="AM144" i="1"/>
  <c r="AN144" i="1" s="1"/>
  <c r="AI145" i="1"/>
  <c r="AJ145" i="1" s="1"/>
  <c r="AI149" i="1"/>
  <c r="AJ149" i="1" s="1"/>
  <c r="AM150" i="1"/>
  <c r="AN150" i="1" s="1"/>
  <c r="AI151" i="1"/>
  <c r="AJ151" i="1" s="1"/>
  <c r="AM152" i="1"/>
  <c r="AN152" i="1" s="1"/>
  <c r="AM153" i="1"/>
  <c r="AN153" i="1" s="1"/>
  <c r="AW137" i="1" l="1"/>
  <c r="AV137" i="1"/>
  <c r="AT137" i="1"/>
  <c r="AR137" i="1"/>
  <c r="AG137" i="1"/>
  <c r="AS137" i="1" s="1"/>
  <c r="AF137" i="1"/>
  <c r="AM137" i="1" s="1"/>
  <c r="AN137" i="1" s="1"/>
  <c r="AB137" i="1"/>
  <c r="J137" i="1"/>
  <c r="AW136" i="1"/>
  <c r="AV136" i="1"/>
  <c r="AT136" i="1"/>
  <c r="AR136" i="1"/>
  <c r="AG136" i="1"/>
  <c r="AS136" i="1" s="1"/>
  <c r="AF136" i="1"/>
  <c r="AK136" i="1" s="1"/>
  <c r="AL136" i="1" s="1"/>
  <c r="AB136" i="1"/>
  <c r="J136" i="1"/>
  <c r="AW135" i="1"/>
  <c r="AV135" i="1"/>
  <c r="AT135" i="1"/>
  <c r="AR135" i="1"/>
  <c r="AG135" i="1"/>
  <c r="AS135" i="1" s="1"/>
  <c r="AF135" i="1"/>
  <c r="AO135" i="1" s="1"/>
  <c r="AP135" i="1" s="1"/>
  <c r="AB135" i="1"/>
  <c r="AW134" i="1"/>
  <c r="AV134" i="1"/>
  <c r="AT134" i="1"/>
  <c r="AR134" i="1"/>
  <c r="AG134" i="1"/>
  <c r="AS134" i="1" s="1"/>
  <c r="AF134" i="1"/>
  <c r="AM134" i="1" s="1"/>
  <c r="AN134" i="1" s="1"/>
  <c r="AB134" i="1"/>
  <c r="J134" i="1"/>
  <c r="AW133" i="1"/>
  <c r="AV133" i="1"/>
  <c r="AT133" i="1"/>
  <c r="AR133" i="1"/>
  <c r="AG133" i="1"/>
  <c r="AS133" i="1" s="1"/>
  <c r="AF133" i="1"/>
  <c r="AI133" i="1" s="1"/>
  <c r="AJ133" i="1" s="1"/>
  <c r="AB133" i="1"/>
  <c r="J133" i="1"/>
  <c r="AW132" i="1"/>
  <c r="AV132" i="1"/>
  <c r="AU132" i="1"/>
  <c r="AT132" i="1"/>
  <c r="AR132" i="1"/>
  <c r="AO132" i="1"/>
  <c r="AP132" i="1" s="1"/>
  <c r="AM132" i="1"/>
  <c r="AN132" i="1" s="1"/>
  <c r="AK132" i="1"/>
  <c r="AL132" i="1" s="1"/>
  <c r="AI132" i="1"/>
  <c r="AJ132" i="1" s="1"/>
  <c r="AG132" i="1"/>
  <c r="AS132" i="1" s="1"/>
  <c r="AB132" i="1"/>
  <c r="J132" i="1"/>
  <c r="AO136" i="1" l="1"/>
  <c r="AP136" i="1" s="1"/>
  <c r="AM135" i="1"/>
  <c r="AN135" i="1" s="1"/>
  <c r="AX134" i="1"/>
  <c r="AX136" i="1"/>
  <c r="AI136" i="1"/>
  <c r="AJ136" i="1" s="1"/>
  <c r="AM136" i="1"/>
  <c r="AN136" i="1" s="1"/>
  <c r="AX137" i="1"/>
  <c r="AX132" i="1"/>
  <c r="AI134" i="1"/>
  <c r="AJ134" i="1" s="1"/>
  <c r="AX133" i="1"/>
  <c r="AU135" i="1"/>
  <c r="AU136" i="1"/>
  <c r="AI135" i="1"/>
  <c r="AJ135" i="1" s="1"/>
  <c r="AX135" i="1"/>
  <c r="AK137" i="1"/>
  <c r="AL137" i="1" s="1"/>
  <c r="AM133" i="1"/>
  <c r="AN133" i="1" s="1"/>
  <c r="AO137" i="1"/>
  <c r="AP137" i="1" s="1"/>
  <c r="AK133" i="1"/>
  <c r="AL133" i="1" s="1"/>
  <c r="AU133" i="1"/>
  <c r="AO134" i="1"/>
  <c r="AP134" i="1" s="1"/>
  <c r="AK135" i="1"/>
  <c r="AL135" i="1" s="1"/>
  <c r="AI137" i="1"/>
  <c r="AJ137" i="1" s="1"/>
  <c r="AO133" i="1"/>
  <c r="AP133" i="1" s="1"/>
  <c r="AU137" i="1"/>
  <c r="AK134" i="1"/>
  <c r="AL134" i="1" s="1"/>
  <c r="AU134" i="1"/>
  <c r="AW131" i="1" l="1"/>
  <c r="AV131" i="1"/>
  <c r="AT131" i="1"/>
  <c r="AR131" i="1"/>
  <c r="AG131" i="1"/>
  <c r="AS131" i="1" s="1"/>
  <c r="AF131" i="1"/>
  <c r="AO131" i="1" s="1"/>
  <c r="AP131" i="1" s="1"/>
  <c r="AB131" i="1"/>
  <c r="AW130" i="1"/>
  <c r="AV130" i="1"/>
  <c r="AT130" i="1"/>
  <c r="AR130" i="1"/>
  <c r="AG130" i="1"/>
  <c r="AS130" i="1" s="1"/>
  <c r="AF130" i="1"/>
  <c r="AI130" i="1" s="1"/>
  <c r="AJ130" i="1" s="1"/>
  <c r="AB130" i="1"/>
  <c r="AW129" i="1"/>
  <c r="AV129" i="1"/>
  <c r="AT129" i="1"/>
  <c r="AR129" i="1"/>
  <c r="AG129" i="1"/>
  <c r="AS129" i="1" s="1"/>
  <c r="AF129" i="1"/>
  <c r="AM129" i="1" s="1"/>
  <c r="AN129" i="1" s="1"/>
  <c r="AB129" i="1"/>
  <c r="AW128" i="1"/>
  <c r="AV128" i="1"/>
  <c r="AT128" i="1"/>
  <c r="AR128" i="1"/>
  <c r="AG128" i="1"/>
  <c r="AS128" i="1" s="1"/>
  <c r="AF128" i="1"/>
  <c r="AI128" i="1" s="1"/>
  <c r="AJ128" i="1" s="1"/>
  <c r="AB128" i="1"/>
  <c r="AW127" i="1"/>
  <c r="AV127" i="1"/>
  <c r="AT127" i="1"/>
  <c r="AR127" i="1"/>
  <c r="AG127" i="1"/>
  <c r="AS127" i="1" s="1"/>
  <c r="AF127" i="1"/>
  <c r="AM127" i="1" s="1"/>
  <c r="AN127" i="1" s="1"/>
  <c r="AB127" i="1"/>
  <c r="AW126" i="1"/>
  <c r="AV126" i="1"/>
  <c r="AT126" i="1"/>
  <c r="AR126" i="1"/>
  <c r="AG126" i="1"/>
  <c r="AS126" i="1" s="1"/>
  <c r="AF126" i="1"/>
  <c r="AI126" i="1" s="1"/>
  <c r="AJ126" i="1" s="1"/>
  <c r="AB126" i="1"/>
  <c r="AW125" i="1"/>
  <c r="AV125" i="1"/>
  <c r="AT125" i="1"/>
  <c r="AR125" i="1"/>
  <c r="AG125" i="1"/>
  <c r="AS125" i="1" s="1"/>
  <c r="AF125" i="1"/>
  <c r="AM125" i="1" s="1"/>
  <c r="AN125" i="1" s="1"/>
  <c r="AB125" i="1"/>
  <c r="J125" i="1"/>
  <c r="AW124" i="1"/>
  <c r="AV124" i="1"/>
  <c r="AT124" i="1"/>
  <c r="AR124" i="1"/>
  <c r="AG124" i="1"/>
  <c r="AS124" i="1" s="1"/>
  <c r="AF124" i="1"/>
  <c r="AI124" i="1" s="1"/>
  <c r="AJ124" i="1" s="1"/>
  <c r="AB124" i="1"/>
  <c r="J124" i="1"/>
  <c r="AW123" i="1"/>
  <c r="AV123" i="1"/>
  <c r="AT123" i="1"/>
  <c r="AR123" i="1"/>
  <c r="AG123" i="1"/>
  <c r="AS123" i="1" s="1"/>
  <c r="AF123" i="1"/>
  <c r="AO123" i="1" s="1"/>
  <c r="AP123" i="1" s="1"/>
  <c r="AB123" i="1"/>
  <c r="J123" i="1"/>
  <c r="AW122" i="1"/>
  <c r="AV122" i="1"/>
  <c r="AT122" i="1"/>
  <c r="AR122" i="1"/>
  <c r="AG122" i="1"/>
  <c r="AS122" i="1" s="1"/>
  <c r="AF122" i="1"/>
  <c r="AU122" i="1" s="1"/>
  <c r="AB122" i="1"/>
  <c r="J122" i="1"/>
  <c r="AW120" i="1"/>
  <c r="AV120" i="1"/>
  <c r="AT120" i="1"/>
  <c r="AR120" i="1"/>
  <c r="AG120" i="1"/>
  <c r="AS120" i="1" s="1"/>
  <c r="AF120" i="1"/>
  <c r="AI120" i="1" s="1"/>
  <c r="AJ120" i="1" s="1"/>
  <c r="AB120" i="1"/>
  <c r="J120" i="1"/>
  <c r="AW118" i="1"/>
  <c r="AV118" i="1"/>
  <c r="AT118" i="1"/>
  <c r="AR118" i="1"/>
  <c r="AG118" i="1"/>
  <c r="AS118" i="1" s="1"/>
  <c r="AF118" i="1"/>
  <c r="AK118" i="1" s="1"/>
  <c r="AL118" i="1" s="1"/>
  <c r="AB118" i="1"/>
  <c r="J118" i="1"/>
  <c r="AW117" i="1"/>
  <c r="AV117" i="1"/>
  <c r="AT117" i="1"/>
  <c r="AR117" i="1"/>
  <c r="AG117" i="1"/>
  <c r="AS117" i="1" s="1"/>
  <c r="AF117" i="1"/>
  <c r="AK117" i="1" s="1"/>
  <c r="AL117" i="1" s="1"/>
  <c r="AB117" i="1"/>
  <c r="J117" i="1"/>
  <c r="AW116" i="1"/>
  <c r="AV116" i="1"/>
  <c r="AT116" i="1"/>
  <c r="AR116" i="1"/>
  <c r="AG116" i="1"/>
  <c r="AS116" i="1" s="1"/>
  <c r="AF116" i="1"/>
  <c r="AO116" i="1" s="1"/>
  <c r="AP116" i="1" s="1"/>
  <c r="AB116" i="1"/>
  <c r="J116" i="1"/>
  <c r="AW115" i="1"/>
  <c r="AV115" i="1"/>
  <c r="AT115" i="1"/>
  <c r="AR115" i="1"/>
  <c r="AG115" i="1"/>
  <c r="AS115" i="1" s="1"/>
  <c r="AF115" i="1"/>
  <c r="AM115" i="1" s="1"/>
  <c r="AN115" i="1" s="1"/>
  <c r="AB115" i="1"/>
  <c r="J115" i="1"/>
  <c r="AW114" i="1"/>
  <c r="AV114" i="1"/>
  <c r="AT114" i="1"/>
  <c r="AR114" i="1"/>
  <c r="AG114" i="1"/>
  <c r="AS114" i="1" s="1"/>
  <c r="AF114" i="1"/>
  <c r="AI114" i="1" s="1"/>
  <c r="AJ114" i="1" s="1"/>
  <c r="AB114" i="1"/>
  <c r="AW113" i="1"/>
  <c r="AV113" i="1"/>
  <c r="AT113" i="1"/>
  <c r="AR113" i="1"/>
  <c r="AG113" i="1"/>
  <c r="AS113" i="1" s="1"/>
  <c r="AF113" i="1"/>
  <c r="AK113" i="1" s="1"/>
  <c r="AL113" i="1" s="1"/>
  <c r="AB113" i="1"/>
  <c r="AW112" i="1"/>
  <c r="AV112" i="1"/>
  <c r="AU112" i="1"/>
  <c r="AT112" i="1"/>
  <c r="AR112" i="1"/>
  <c r="AO112" i="1"/>
  <c r="AP112" i="1" s="1"/>
  <c r="AM112" i="1"/>
  <c r="AN112" i="1" s="1"/>
  <c r="AK112" i="1"/>
  <c r="AL112" i="1" s="1"/>
  <c r="AI112" i="1"/>
  <c r="AJ112" i="1" s="1"/>
  <c r="AG112" i="1"/>
  <c r="AS112" i="1" s="1"/>
  <c r="AB112" i="1"/>
  <c r="J112" i="1"/>
  <c r="AW111" i="1"/>
  <c r="AV111" i="1"/>
  <c r="AU111" i="1"/>
  <c r="AT111" i="1"/>
  <c r="AR111" i="1"/>
  <c r="AO111" i="1"/>
  <c r="AP111" i="1" s="1"/>
  <c r="AM111" i="1"/>
  <c r="AN111" i="1" s="1"/>
  <c r="AK111" i="1"/>
  <c r="AL111" i="1" s="1"/>
  <c r="AI111" i="1"/>
  <c r="AJ111" i="1" s="1"/>
  <c r="AG111" i="1"/>
  <c r="AS111" i="1" s="1"/>
  <c r="AB111" i="1"/>
  <c r="J111" i="1"/>
  <c r="AW110" i="1"/>
  <c r="AV110" i="1"/>
  <c r="AU110" i="1"/>
  <c r="AT110" i="1"/>
  <c r="AR110" i="1"/>
  <c r="AO110" i="1"/>
  <c r="AP110" i="1" s="1"/>
  <c r="AM110" i="1"/>
  <c r="AN110" i="1" s="1"/>
  <c r="AK110" i="1"/>
  <c r="AL110" i="1" s="1"/>
  <c r="AI110" i="1"/>
  <c r="AJ110" i="1" s="1"/>
  <c r="AG110" i="1"/>
  <c r="AS110" i="1" s="1"/>
  <c r="AB110" i="1"/>
  <c r="J110" i="1"/>
  <c r="AW109" i="1"/>
  <c r="AV109" i="1"/>
  <c r="AU109" i="1"/>
  <c r="AT109" i="1"/>
  <c r="AR109" i="1"/>
  <c r="AO109" i="1"/>
  <c r="AP109" i="1" s="1"/>
  <c r="AM109" i="1"/>
  <c r="AN109" i="1" s="1"/>
  <c r="AK109" i="1"/>
  <c r="AL109" i="1" s="1"/>
  <c r="AI109" i="1"/>
  <c r="AJ109" i="1" s="1"/>
  <c r="AG109" i="1"/>
  <c r="AS109" i="1" s="1"/>
  <c r="AB109" i="1"/>
  <c r="J109" i="1"/>
  <c r="AK128" i="1" l="1"/>
  <c r="AL128" i="1" s="1"/>
  <c r="AX125" i="1"/>
  <c r="AX128" i="1"/>
  <c r="AM122" i="1"/>
  <c r="AN122" i="1" s="1"/>
  <c r="AX124" i="1"/>
  <c r="AM117" i="1"/>
  <c r="AN117" i="1" s="1"/>
  <c r="AX114" i="1"/>
  <c r="AU123" i="1"/>
  <c r="AX127" i="1"/>
  <c r="AX110" i="1"/>
  <c r="AK130" i="1"/>
  <c r="AL130" i="1" s="1"/>
  <c r="AX129" i="1"/>
  <c r="AK114" i="1"/>
  <c r="AL114" i="1" s="1"/>
  <c r="AX115" i="1"/>
  <c r="AX112" i="1"/>
  <c r="AX113" i="1"/>
  <c r="AI118" i="1"/>
  <c r="AJ118" i="1" s="1"/>
  <c r="AU113" i="1"/>
  <c r="AO114" i="1"/>
  <c r="AP114" i="1" s="1"/>
  <c r="AU118" i="1"/>
  <c r="AX109" i="1"/>
  <c r="AX116" i="1"/>
  <c r="AK120" i="1"/>
  <c r="AL120" i="1" s="1"/>
  <c r="AX122" i="1"/>
  <c r="AI113" i="1"/>
  <c r="AJ113" i="1" s="1"/>
  <c r="AX118" i="1"/>
  <c r="AO127" i="1"/>
  <c r="AP127" i="1" s="1"/>
  <c r="AM118" i="1"/>
  <c r="AN118" i="1" s="1"/>
  <c r="AM113" i="1"/>
  <c r="AN113" i="1" s="1"/>
  <c r="AO113" i="1"/>
  <c r="AP113" i="1" s="1"/>
  <c r="AX111" i="1"/>
  <c r="AO118" i="1"/>
  <c r="AP118" i="1" s="1"/>
  <c r="AX123" i="1"/>
  <c r="AX131" i="1"/>
  <c r="AM114" i="1"/>
  <c r="AN114" i="1" s="1"/>
  <c r="AI116" i="1"/>
  <c r="AJ116" i="1" s="1"/>
  <c r="AX120" i="1"/>
  <c r="AK124" i="1"/>
  <c r="AL124" i="1" s="1"/>
  <c r="AO125" i="1"/>
  <c r="AP125" i="1" s="1"/>
  <c r="AX126" i="1"/>
  <c r="AM116" i="1"/>
  <c r="AN116" i="1" s="1"/>
  <c r="AU117" i="1"/>
  <c r="AI123" i="1"/>
  <c r="AJ123" i="1" s="1"/>
  <c r="AM124" i="1"/>
  <c r="AN124" i="1" s="1"/>
  <c r="AK116" i="1"/>
  <c r="AL116" i="1" s="1"/>
  <c r="AM123" i="1"/>
  <c r="AN123" i="1" s="1"/>
  <c r="AO124" i="1"/>
  <c r="AP124" i="1" s="1"/>
  <c r="AK126" i="1"/>
  <c r="AL126" i="1" s="1"/>
  <c r="AU114" i="1"/>
  <c r="AX117" i="1"/>
  <c r="AO129" i="1"/>
  <c r="AP129" i="1" s="1"/>
  <c r="AX130" i="1"/>
  <c r="AU124" i="1"/>
  <c r="AO115" i="1"/>
  <c r="AP115" i="1" s="1"/>
  <c r="AU120" i="1"/>
  <c r="AO122" i="1"/>
  <c r="AP122" i="1" s="1"/>
  <c r="AU126" i="1"/>
  <c r="AU128" i="1"/>
  <c r="AU130" i="1"/>
  <c r="AI115" i="1"/>
  <c r="AJ115" i="1" s="1"/>
  <c r="AU116" i="1"/>
  <c r="AO117" i="1"/>
  <c r="AP117" i="1" s="1"/>
  <c r="AM120" i="1"/>
  <c r="AN120" i="1" s="1"/>
  <c r="AK123" i="1"/>
  <c r="AL123" i="1" s="1"/>
  <c r="AI125" i="1"/>
  <c r="AJ125" i="1" s="1"/>
  <c r="AM126" i="1"/>
  <c r="AN126" i="1" s="1"/>
  <c r="AI127" i="1"/>
  <c r="AJ127" i="1" s="1"/>
  <c r="AM128" i="1"/>
  <c r="AN128" i="1" s="1"/>
  <c r="AI129" i="1"/>
  <c r="AJ129" i="1" s="1"/>
  <c r="AM130" i="1"/>
  <c r="AN130" i="1" s="1"/>
  <c r="AI131" i="1"/>
  <c r="AJ131" i="1" s="1"/>
  <c r="AI117" i="1"/>
  <c r="AJ117" i="1" s="1"/>
  <c r="AO120" i="1"/>
  <c r="AP120" i="1" s="1"/>
  <c r="AO130" i="1"/>
  <c r="AP130" i="1" s="1"/>
  <c r="AU115" i="1"/>
  <c r="AK122" i="1"/>
  <c r="AL122" i="1" s="1"/>
  <c r="AU125" i="1"/>
  <c r="AU127" i="1"/>
  <c r="AU129" i="1"/>
  <c r="AU131" i="1"/>
  <c r="AI122" i="1"/>
  <c r="AJ122" i="1" s="1"/>
  <c r="AK115" i="1"/>
  <c r="AL115" i="1" s="1"/>
  <c r="AK125" i="1"/>
  <c r="AL125" i="1" s="1"/>
  <c r="AO126" i="1"/>
  <c r="AP126" i="1" s="1"/>
  <c r="AK127" i="1"/>
  <c r="AL127" i="1" s="1"/>
  <c r="AO128" i="1"/>
  <c r="AP128" i="1" s="1"/>
  <c r="AK129" i="1"/>
  <c r="AL129" i="1" s="1"/>
  <c r="AK131" i="1"/>
  <c r="AL131" i="1" s="1"/>
  <c r="AM131" i="1"/>
  <c r="AN131" i="1" s="1"/>
  <c r="AW108" i="1" l="1"/>
  <c r="AV108" i="1"/>
  <c r="AT108" i="1"/>
  <c r="AR108" i="1"/>
  <c r="AG108" i="1"/>
  <c r="AS108" i="1" s="1"/>
  <c r="AF108" i="1"/>
  <c r="AO108" i="1" s="1"/>
  <c r="AP108" i="1" s="1"/>
  <c r="AB108" i="1"/>
  <c r="J108" i="1"/>
  <c r="AW107" i="1"/>
  <c r="AV107" i="1"/>
  <c r="AT107" i="1"/>
  <c r="AR107" i="1"/>
  <c r="AG107" i="1"/>
  <c r="AS107" i="1" s="1"/>
  <c r="AF107" i="1"/>
  <c r="AM107" i="1" s="1"/>
  <c r="AN107" i="1" s="1"/>
  <c r="AB107" i="1"/>
  <c r="J107" i="1"/>
  <c r="AW106" i="1"/>
  <c r="AV106" i="1"/>
  <c r="AT106" i="1"/>
  <c r="AR106" i="1"/>
  <c r="AG106" i="1"/>
  <c r="AS106" i="1" s="1"/>
  <c r="AF106" i="1"/>
  <c r="AO106" i="1" s="1"/>
  <c r="AP106" i="1" s="1"/>
  <c r="AB106" i="1"/>
  <c r="J106" i="1"/>
  <c r="AW105" i="1"/>
  <c r="AV105" i="1"/>
  <c r="AT105" i="1"/>
  <c r="AR105" i="1"/>
  <c r="AG105" i="1"/>
  <c r="AS105" i="1" s="1"/>
  <c r="AF105" i="1"/>
  <c r="AU105" i="1" s="1"/>
  <c r="AB105" i="1"/>
  <c r="J105" i="1"/>
  <c r="AW104" i="1"/>
  <c r="AV104" i="1"/>
  <c r="AT104" i="1"/>
  <c r="AR104" i="1"/>
  <c r="AG104" i="1"/>
  <c r="AS104" i="1" s="1"/>
  <c r="AF104" i="1"/>
  <c r="AM104" i="1" s="1"/>
  <c r="AN104" i="1" s="1"/>
  <c r="AB104" i="1"/>
  <c r="J104" i="1"/>
  <c r="AW103" i="1"/>
  <c r="AV103" i="1"/>
  <c r="AT103" i="1"/>
  <c r="AR103" i="1"/>
  <c r="AG103" i="1"/>
  <c r="AS103" i="1" s="1"/>
  <c r="AF103" i="1"/>
  <c r="AI103" i="1" s="1"/>
  <c r="AJ103" i="1" s="1"/>
  <c r="AB103" i="1"/>
  <c r="AW102" i="1"/>
  <c r="AV102" i="1"/>
  <c r="AT102" i="1"/>
  <c r="AR102" i="1"/>
  <c r="AG102" i="1"/>
  <c r="AS102" i="1" s="1"/>
  <c r="AF102" i="1"/>
  <c r="AU102" i="1" s="1"/>
  <c r="AB102" i="1"/>
  <c r="AW101" i="1"/>
  <c r="AV101" i="1"/>
  <c r="AT101" i="1"/>
  <c r="AR101" i="1"/>
  <c r="AG101" i="1"/>
  <c r="AS101" i="1" s="1"/>
  <c r="AF101" i="1"/>
  <c r="AO101" i="1" s="1"/>
  <c r="AP101" i="1" s="1"/>
  <c r="AB101" i="1"/>
  <c r="J101" i="1"/>
  <c r="AW100" i="1"/>
  <c r="AV100" i="1"/>
  <c r="AT100" i="1"/>
  <c r="AR100" i="1"/>
  <c r="AG100" i="1"/>
  <c r="AS100" i="1" s="1"/>
  <c r="AF100" i="1"/>
  <c r="AO100" i="1" s="1"/>
  <c r="AP100" i="1" s="1"/>
  <c r="AB100" i="1"/>
  <c r="J100" i="1"/>
  <c r="AW99" i="1"/>
  <c r="AV99" i="1"/>
  <c r="AT99" i="1"/>
  <c r="AR99" i="1"/>
  <c r="AG99" i="1"/>
  <c r="AS99" i="1" s="1"/>
  <c r="AF99" i="1"/>
  <c r="AU99" i="1" s="1"/>
  <c r="AB99" i="1"/>
  <c r="J99" i="1"/>
  <c r="AW98" i="1"/>
  <c r="AV98" i="1"/>
  <c r="AT98" i="1"/>
  <c r="AR98" i="1"/>
  <c r="AG98" i="1"/>
  <c r="AS98" i="1" s="1"/>
  <c r="AF98" i="1"/>
  <c r="AO98" i="1" s="1"/>
  <c r="AP98" i="1" s="1"/>
  <c r="AB98" i="1"/>
  <c r="J98" i="1"/>
  <c r="AW97" i="1"/>
  <c r="AV97" i="1"/>
  <c r="AT97" i="1"/>
  <c r="AR97" i="1"/>
  <c r="AG97" i="1"/>
  <c r="AS97" i="1" s="1"/>
  <c r="AF97" i="1"/>
  <c r="AU97" i="1" s="1"/>
  <c r="AB97" i="1"/>
  <c r="J97" i="1"/>
  <c r="AW96" i="1"/>
  <c r="AV96" i="1"/>
  <c r="AT96" i="1"/>
  <c r="AR96" i="1"/>
  <c r="AG96" i="1"/>
  <c r="AS96" i="1" s="1"/>
  <c r="AF96" i="1"/>
  <c r="AK96" i="1" s="1"/>
  <c r="AL96" i="1" s="1"/>
  <c r="AB96" i="1"/>
  <c r="J96" i="1"/>
  <c r="AW95" i="1"/>
  <c r="AV95" i="1"/>
  <c r="AT95" i="1"/>
  <c r="AR95" i="1"/>
  <c r="AG95" i="1"/>
  <c r="AS95" i="1" s="1"/>
  <c r="AF95" i="1"/>
  <c r="AU95" i="1" s="1"/>
  <c r="AB95" i="1"/>
  <c r="J95" i="1"/>
  <c r="AW94" i="1"/>
  <c r="AV94" i="1"/>
  <c r="AT94" i="1"/>
  <c r="AR94" i="1"/>
  <c r="AG94" i="1"/>
  <c r="AS94" i="1" s="1"/>
  <c r="AF94" i="1"/>
  <c r="AM94" i="1" s="1"/>
  <c r="AN94" i="1" s="1"/>
  <c r="AB94" i="1"/>
  <c r="J94" i="1"/>
  <c r="AW93" i="1"/>
  <c r="AV93" i="1"/>
  <c r="AT93" i="1"/>
  <c r="AR93" i="1"/>
  <c r="AG93" i="1"/>
  <c r="AS93" i="1" s="1"/>
  <c r="AF93" i="1"/>
  <c r="AO93" i="1" s="1"/>
  <c r="AP93" i="1" s="1"/>
  <c r="AB93" i="1"/>
  <c r="J93" i="1"/>
  <c r="AW92" i="1"/>
  <c r="AV92" i="1"/>
  <c r="AT92" i="1"/>
  <c r="AR92" i="1"/>
  <c r="AG92" i="1"/>
  <c r="AS92" i="1" s="1"/>
  <c r="AF92" i="1"/>
  <c r="AO92" i="1" s="1"/>
  <c r="AP92" i="1" s="1"/>
  <c r="AB92" i="1"/>
  <c r="J92" i="1"/>
  <c r="AW91" i="1"/>
  <c r="AV91" i="1"/>
  <c r="AT91" i="1"/>
  <c r="AR91" i="1"/>
  <c r="AG91" i="1"/>
  <c r="AS91" i="1" s="1"/>
  <c r="AF91" i="1"/>
  <c r="AO91" i="1" s="1"/>
  <c r="AP91" i="1" s="1"/>
  <c r="AB91" i="1"/>
  <c r="J91" i="1"/>
  <c r="AW90" i="1"/>
  <c r="AV90" i="1"/>
  <c r="AT90" i="1"/>
  <c r="AR90" i="1"/>
  <c r="AG90" i="1"/>
  <c r="AS90" i="1" s="1"/>
  <c r="AF90" i="1"/>
  <c r="AO90" i="1" s="1"/>
  <c r="AP90" i="1" s="1"/>
  <c r="AB90" i="1"/>
  <c r="J90" i="1"/>
  <c r="AW89" i="1"/>
  <c r="AV89" i="1"/>
  <c r="AT89" i="1"/>
  <c r="AR89" i="1"/>
  <c r="AG89" i="1"/>
  <c r="AS89" i="1" s="1"/>
  <c r="AF89" i="1"/>
  <c r="AU89" i="1" s="1"/>
  <c r="AB89" i="1"/>
  <c r="J89" i="1"/>
  <c r="AW88" i="1"/>
  <c r="AV88" i="1"/>
  <c r="AT88" i="1"/>
  <c r="AR88" i="1"/>
  <c r="AG88" i="1"/>
  <c r="AS88" i="1" s="1"/>
  <c r="AF88" i="1"/>
  <c r="AK88" i="1" s="1"/>
  <c r="AL88" i="1" s="1"/>
  <c r="AB88" i="1"/>
  <c r="J88" i="1"/>
  <c r="AW87" i="1"/>
  <c r="AV87" i="1"/>
  <c r="AT87" i="1"/>
  <c r="AR87" i="1"/>
  <c r="AG87" i="1"/>
  <c r="AS87" i="1" s="1"/>
  <c r="AF87" i="1"/>
  <c r="AO87" i="1" s="1"/>
  <c r="AP87" i="1" s="1"/>
  <c r="AB87" i="1"/>
  <c r="J87" i="1"/>
  <c r="AW86" i="1"/>
  <c r="AV86" i="1"/>
  <c r="AT86" i="1"/>
  <c r="AR86" i="1"/>
  <c r="AG86" i="1"/>
  <c r="AS86" i="1" s="1"/>
  <c r="AF86" i="1"/>
  <c r="AM86" i="1" s="1"/>
  <c r="AN86" i="1" s="1"/>
  <c r="AB86" i="1"/>
  <c r="J86" i="1"/>
  <c r="AW85" i="1"/>
  <c r="AV85" i="1"/>
  <c r="AT85" i="1"/>
  <c r="AR85" i="1"/>
  <c r="AG85" i="1"/>
  <c r="AS85" i="1" s="1"/>
  <c r="AF85" i="1"/>
  <c r="AO85" i="1" s="1"/>
  <c r="AP85" i="1" s="1"/>
  <c r="AB85" i="1"/>
  <c r="J85" i="1"/>
  <c r="AW84" i="1"/>
  <c r="AV84" i="1"/>
  <c r="AT84" i="1"/>
  <c r="AR84" i="1"/>
  <c r="AG84" i="1"/>
  <c r="AS84" i="1" s="1"/>
  <c r="AF84" i="1"/>
  <c r="AO84" i="1" s="1"/>
  <c r="AP84" i="1" s="1"/>
  <c r="AB84" i="1"/>
  <c r="J84" i="1"/>
  <c r="AW83" i="1"/>
  <c r="AV83" i="1"/>
  <c r="AT83" i="1"/>
  <c r="AR83" i="1"/>
  <c r="AG83" i="1"/>
  <c r="AS83" i="1" s="1"/>
  <c r="AF83" i="1"/>
  <c r="AU83" i="1" s="1"/>
  <c r="AB83" i="1"/>
  <c r="J83" i="1"/>
  <c r="AW82" i="1"/>
  <c r="AV82" i="1"/>
  <c r="AT82" i="1"/>
  <c r="AR82" i="1"/>
  <c r="AG82" i="1"/>
  <c r="AS82" i="1" s="1"/>
  <c r="AF82" i="1"/>
  <c r="AO82" i="1" s="1"/>
  <c r="AP82" i="1" s="1"/>
  <c r="AB82" i="1"/>
  <c r="AW81" i="1"/>
  <c r="AV81" i="1"/>
  <c r="AT81" i="1"/>
  <c r="AR81" i="1"/>
  <c r="AG81" i="1"/>
  <c r="AS81" i="1" s="1"/>
  <c r="AF81" i="1"/>
  <c r="AM81" i="1" s="1"/>
  <c r="AN81" i="1" s="1"/>
  <c r="AB81" i="1"/>
  <c r="J81" i="1"/>
  <c r="AW80" i="1"/>
  <c r="AV80" i="1"/>
  <c r="AT80" i="1"/>
  <c r="AR80" i="1"/>
  <c r="AG80" i="1"/>
  <c r="AS80" i="1" s="1"/>
  <c r="AF80" i="1"/>
  <c r="AO80" i="1" s="1"/>
  <c r="AP80" i="1" s="1"/>
  <c r="AB80" i="1"/>
  <c r="J80" i="1"/>
  <c r="AW79" i="1"/>
  <c r="AV79" i="1"/>
  <c r="AT79" i="1"/>
  <c r="AR79" i="1"/>
  <c r="AG79" i="1"/>
  <c r="AS79" i="1" s="1"/>
  <c r="AF79" i="1"/>
  <c r="AO79" i="1" s="1"/>
  <c r="AP79" i="1" s="1"/>
  <c r="AB79" i="1"/>
  <c r="AW78" i="1"/>
  <c r="AV78" i="1"/>
  <c r="AT78" i="1"/>
  <c r="AR78" i="1"/>
  <c r="AG78" i="1"/>
  <c r="AS78" i="1" s="1"/>
  <c r="AF78" i="1"/>
  <c r="AK78" i="1" s="1"/>
  <c r="AL78" i="1" s="1"/>
  <c r="AB78" i="1"/>
  <c r="J78" i="1"/>
  <c r="AW77" i="1"/>
  <c r="AV77" i="1"/>
  <c r="AT77" i="1"/>
  <c r="AR77" i="1"/>
  <c r="AG77" i="1"/>
  <c r="AS77" i="1" s="1"/>
  <c r="AF77" i="1"/>
  <c r="AO77" i="1" s="1"/>
  <c r="AP77" i="1" s="1"/>
  <c r="AB77" i="1"/>
  <c r="J77" i="1"/>
  <c r="AW76" i="1"/>
  <c r="AV76" i="1"/>
  <c r="AU76" i="1"/>
  <c r="AT76" i="1"/>
  <c r="AR76" i="1"/>
  <c r="AO76" i="1"/>
  <c r="AP76" i="1" s="1"/>
  <c r="AM76" i="1"/>
  <c r="AN76" i="1" s="1"/>
  <c r="AK76" i="1"/>
  <c r="AL76" i="1" s="1"/>
  <c r="AI76" i="1"/>
  <c r="AJ76" i="1" s="1"/>
  <c r="AG76" i="1"/>
  <c r="AS76" i="1" s="1"/>
  <c r="AB76" i="1"/>
  <c r="J76" i="1"/>
  <c r="AW75" i="1"/>
  <c r="AV75" i="1"/>
  <c r="AT75" i="1"/>
  <c r="AR75" i="1"/>
  <c r="AG75" i="1"/>
  <c r="AS75" i="1" s="1"/>
  <c r="AF75" i="1"/>
  <c r="AO75" i="1" s="1"/>
  <c r="AP75" i="1" s="1"/>
  <c r="AB75" i="1"/>
  <c r="J75" i="1"/>
  <c r="AW74" i="1"/>
  <c r="AV74" i="1"/>
  <c r="AT74" i="1"/>
  <c r="AR74" i="1"/>
  <c r="AG74" i="1"/>
  <c r="AS74" i="1" s="1"/>
  <c r="AF74" i="1"/>
  <c r="AU74" i="1" s="1"/>
  <c r="AB74" i="1"/>
  <c r="J74" i="1"/>
  <c r="AW73" i="1"/>
  <c r="AV73" i="1"/>
  <c r="AT73" i="1"/>
  <c r="AR73" i="1"/>
  <c r="AG73" i="1"/>
  <c r="AS73" i="1" s="1"/>
  <c r="AF73" i="1"/>
  <c r="AK73" i="1" s="1"/>
  <c r="AL73" i="1" s="1"/>
  <c r="AB73" i="1"/>
  <c r="J73" i="1"/>
  <c r="AW72" i="1"/>
  <c r="AV72" i="1"/>
  <c r="AT72" i="1"/>
  <c r="AR72" i="1"/>
  <c r="AG72" i="1"/>
  <c r="AS72" i="1" s="1"/>
  <c r="AF72" i="1"/>
  <c r="AO72" i="1" s="1"/>
  <c r="AP72" i="1" s="1"/>
  <c r="AB72" i="1"/>
  <c r="AW71" i="1"/>
  <c r="AV71" i="1"/>
  <c r="AT71" i="1"/>
  <c r="AR71" i="1"/>
  <c r="AG71" i="1"/>
  <c r="AS71" i="1" s="1"/>
  <c r="AF71" i="1"/>
  <c r="AO71" i="1" s="1"/>
  <c r="AP71" i="1" s="1"/>
  <c r="AB71" i="1"/>
  <c r="J71" i="1"/>
  <c r="AW70" i="1"/>
  <c r="AV70" i="1"/>
  <c r="AT70" i="1"/>
  <c r="AR70" i="1"/>
  <c r="AG70" i="1"/>
  <c r="AS70" i="1" s="1"/>
  <c r="AF70" i="1"/>
  <c r="AO70" i="1" s="1"/>
  <c r="AP70" i="1" s="1"/>
  <c r="AB70" i="1"/>
  <c r="J70" i="1"/>
  <c r="AW69" i="1"/>
  <c r="AV69" i="1"/>
  <c r="AT69" i="1"/>
  <c r="AR69" i="1"/>
  <c r="AG69" i="1"/>
  <c r="AS69" i="1" s="1"/>
  <c r="AF69" i="1"/>
  <c r="AU69" i="1" s="1"/>
  <c r="AB69" i="1"/>
  <c r="J69" i="1"/>
  <c r="AW68" i="1"/>
  <c r="AV68" i="1"/>
  <c r="AT68" i="1"/>
  <c r="AR68" i="1"/>
  <c r="AG68" i="1"/>
  <c r="AS68" i="1" s="1"/>
  <c r="AF68" i="1"/>
  <c r="AK68" i="1" s="1"/>
  <c r="AL68" i="1" s="1"/>
  <c r="AB68" i="1"/>
  <c r="J68" i="1"/>
  <c r="AI83" i="1" l="1"/>
  <c r="AJ83" i="1" s="1"/>
  <c r="AX87" i="1"/>
  <c r="AM102" i="1"/>
  <c r="AN102" i="1" s="1"/>
  <c r="AK99" i="1"/>
  <c r="AL99" i="1" s="1"/>
  <c r="AX78" i="1"/>
  <c r="AI80" i="1"/>
  <c r="AJ80" i="1" s="1"/>
  <c r="AX92" i="1"/>
  <c r="AX102" i="1"/>
  <c r="AX98" i="1"/>
  <c r="AO99" i="1"/>
  <c r="AP99" i="1" s="1"/>
  <c r="AX77" i="1"/>
  <c r="AM89" i="1"/>
  <c r="AN89" i="1" s="1"/>
  <c r="AX71" i="1"/>
  <c r="AX82" i="1"/>
  <c r="AX89" i="1"/>
  <c r="AK72" i="1"/>
  <c r="AL72" i="1" s="1"/>
  <c r="AX83" i="1"/>
  <c r="AI98" i="1"/>
  <c r="AJ98" i="1" s="1"/>
  <c r="AX74" i="1"/>
  <c r="AM82" i="1"/>
  <c r="AN82" i="1" s="1"/>
  <c r="AX97" i="1"/>
  <c r="AX106" i="1"/>
  <c r="AX99" i="1"/>
  <c r="AX103" i="1"/>
  <c r="AX72" i="1"/>
  <c r="AU72" i="1"/>
  <c r="AX75" i="1"/>
  <c r="AX88" i="1"/>
  <c r="AU98" i="1"/>
  <c r="AX107" i="1"/>
  <c r="AM93" i="1"/>
  <c r="AN93" i="1" s="1"/>
  <c r="AI99" i="1"/>
  <c r="AJ99" i="1" s="1"/>
  <c r="AI102" i="1"/>
  <c r="AJ102" i="1" s="1"/>
  <c r="AO107" i="1"/>
  <c r="AP107" i="1" s="1"/>
  <c r="AX69" i="1"/>
  <c r="AX80" i="1"/>
  <c r="AX91" i="1"/>
  <c r="AI95" i="1"/>
  <c r="AJ95" i="1" s="1"/>
  <c r="AO83" i="1"/>
  <c r="AP83" i="1" s="1"/>
  <c r="AI82" i="1"/>
  <c r="AJ82" i="1" s="1"/>
  <c r="AK93" i="1"/>
  <c r="AL93" i="1" s="1"/>
  <c r="AX94" i="1"/>
  <c r="AK95" i="1"/>
  <c r="AL95" i="1" s="1"/>
  <c r="AX96" i="1"/>
  <c r="AM98" i="1"/>
  <c r="AN98" i="1" s="1"/>
  <c r="AO95" i="1"/>
  <c r="AP95" i="1" s="1"/>
  <c r="AX81" i="1"/>
  <c r="AO69" i="1"/>
  <c r="AP69" i="1" s="1"/>
  <c r="AM80" i="1"/>
  <c r="AN80" i="1" s="1"/>
  <c r="AU90" i="1"/>
  <c r="AX105" i="1"/>
  <c r="AI107" i="1"/>
  <c r="AJ107" i="1" s="1"/>
  <c r="AK83" i="1"/>
  <c r="AL83" i="1" s="1"/>
  <c r="AO89" i="1"/>
  <c r="AP89" i="1" s="1"/>
  <c r="AK107" i="1"/>
  <c r="AL107" i="1" s="1"/>
  <c r="AU71" i="1"/>
  <c r="AU75" i="1"/>
  <c r="AU106" i="1"/>
  <c r="AU70" i="1"/>
  <c r="AI72" i="1"/>
  <c r="AJ72" i="1" s="1"/>
  <c r="AU77" i="1"/>
  <c r="AX79" i="1"/>
  <c r="AK80" i="1"/>
  <c r="AL80" i="1" s="1"/>
  <c r="AM83" i="1"/>
  <c r="AN83" i="1" s="1"/>
  <c r="AX85" i="1"/>
  <c r="AU87" i="1"/>
  <c r="AU91" i="1"/>
  <c r="AM95" i="1"/>
  <c r="AN95" i="1" s="1"/>
  <c r="AU96" i="1"/>
  <c r="AM99" i="1"/>
  <c r="AN99" i="1" s="1"/>
  <c r="AX101" i="1"/>
  <c r="AO102" i="1"/>
  <c r="AP102" i="1" s="1"/>
  <c r="AU107" i="1"/>
  <c r="AI106" i="1"/>
  <c r="AJ106" i="1" s="1"/>
  <c r="AI70" i="1"/>
  <c r="AJ70" i="1" s="1"/>
  <c r="AX70" i="1"/>
  <c r="AK71" i="1"/>
  <c r="AL71" i="1" s="1"/>
  <c r="AM72" i="1"/>
  <c r="AN72" i="1" s="1"/>
  <c r="AU73" i="1"/>
  <c r="AI77" i="1"/>
  <c r="AJ77" i="1" s="1"/>
  <c r="AX84" i="1"/>
  <c r="AK85" i="1"/>
  <c r="AL85" i="1" s="1"/>
  <c r="AI87" i="1"/>
  <c r="AJ87" i="1" s="1"/>
  <c r="AI91" i="1"/>
  <c r="AJ91" i="1" s="1"/>
  <c r="AX95" i="1"/>
  <c r="AM97" i="1"/>
  <c r="AN97" i="1" s="1"/>
  <c r="AX100" i="1"/>
  <c r="AK101" i="1"/>
  <c r="AL101" i="1" s="1"/>
  <c r="AI71" i="1"/>
  <c r="AJ71" i="1" s="1"/>
  <c r="AI97" i="1"/>
  <c r="AJ97" i="1" s="1"/>
  <c r="AU68" i="1"/>
  <c r="AM71" i="1"/>
  <c r="AN71" i="1" s="1"/>
  <c r="AI74" i="1"/>
  <c r="AJ74" i="1" s="1"/>
  <c r="AM75" i="1"/>
  <c r="AN75" i="1" s="1"/>
  <c r="AX76" i="1"/>
  <c r="AK77" i="1"/>
  <c r="AL77" i="1" s="1"/>
  <c r="AM85" i="1"/>
  <c r="AN85" i="1" s="1"/>
  <c r="AX86" i="1"/>
  <c r="AK87" i="1"/>
  <c r="AL87" i="1" s="1"/>
  <c r="AI90" i="1"/>
  <c r="AJ90" i="1" s="1"/>
  <c r="AX90" i="1"/>
  <c r="AK91" i="1"/>
  <c r="AL91" i="1" s="1"/>
  <c r="AO97" i="1"/>
  <c r="AP97" i="1" s="1"/>
  <c r="AM101" i="1"/>
  <c r="AN101" i="1" s="1"/>
  <c r="AK103" i="1"/>
  <c r="AL103" i="1" s="1"/>
  <c r="AM106" i="1"/>
  <c r="AN106" i="1" s="1"/>
  <c r="AI69" i="1"/>
  <c r="AJ69" i="1" s="1"/>
  <c r="AM70" i="1"/>
  <c r="AN70" i="1" s="1"/>
  <c r="AX73" i="1"/>
  <c r="AM74" i="1"/>
  <c r="AN74" i="1" s="1"/>
  <c r="AM77" i="1"/>
  <c r="AN77" i="1" s="1"/>
  <c r="AU78" i="1"/>
  <c r="AM87" i="1"/>
  <c r="AN87" i="1" s="1"/>
  <c r="AU88" i="1"/>
  <c r="AM91" i="1"/>
  <c r="AN91" i="1" s="1"/>
  <c r="AX93" i="1"/>
  <c r="AM103" i="1"/>
  <c r="AN103" i="1" s="1"/>
  <c r="AX104" i="1"/>
  <c r="AM105" i="1"/>
  <c r="AN105" i="1" s="1"/>
  <c r="AI75" i="1"/>
  <c r="AJ75" i="1" s="1"/>
  <c r="AI85" i="1"/>
  <c r="AJ85" i="1" s="1"/>
  <c r="AI101" i="1"/>
  <c r="AJ101" i="1" s="1"/>
  <c r="AX68" i="1"/>
  <c r="AM69" i="1"/>
  <c r="AN69" i="1" s="1"/>
  <c r="AO74" i="1"/>
  <c r="AP74" i="1" s="1"/>
  <c r="AU82" i="1"/>
  <c r="AI89" i="1"/>
  <c r="AJ89" i="1" s="1"/>
  <c r="AM90" i="1"/>
  <c r="AN90" i="1" s="1"/>
  <c r="AI93" i="1"/>
  <c r="AJ93" i="1" s="1"/>
  <c r="AO105" i="1"/>
  <c r="AP105" i="1" s="1"/>
  <c r="AX108" i="1"/>
  <c r="AM68" i="1"/>
  <c r="AN68" i="1" s="1"/>
  <c r="AK70" i="1"/>
  <c r="AL70" i="1" s="1"/>
  <c r="AM73" i="1"/>
  <c r="AN73" i="1" s="1"/>
  <c r="AK75" i="1"/>
  <c r="AL75" i="1" s="1"/>
  <c r="AM78" i="1"/>
  <c r="AN78" i="1" s="1"/>
  <c r="AI79" i="1"/>
  <c r="AJ79" i="1" s="1"/>
  <c r="AU80" i="1"/>
  <c r="AO81" i="1"/>
  <c r="AP81" i="1" s="1"/>
  <c r="AK82" i="1"/>
  <c r="AL82" i="1" s="1"/>
  <c r="AI84" i="1"/>
  <c r="AJ84" i="1" s="1"/>
  <c r="AU85" i="1"/>
  <c r="AO86" i="1"/>
  <c r="AP86" i="1" s="1"/>
  <c r="AM88" i="1"/>
  <c r="AN88" i="1" s="1"/>
  <c r="AK90" i="1"/>
  <c r="AL90" i="1" s="1"/>
  <c r="AI92" i="1"/>
  <c r="AJ92" i="1" s="1"/>
  <c r="AU93" i="1"/>
  <c r="AO94" i="1"/>
  <c r="AP94" i="1" s="1"/>
  <c r="AM96" i="1"/>
  <c r="AN96" i="1" s="1"/>
  <c r="AK98" i="1"/>
  <c r="AL98" i="1" s="1"/>
  <c r="AI100" i="1"/>
  <c r="AJ100" i="1" s="1"/>
  <c r="AU101" i="1"/>
  <c r="AU103" i="1"/>
  <c r="AO104" i="1"/>
  <c r="AP104" i="1" s="1"/>
  <c r="AK106" i="1"/>
  <c r="AL106" i="1" s="1"/>
  <c r="AI108" i="1"/>
  <c r="AJ108" i="1" s="1"/>
  <c r="AI105" i="1"/>
  <c r="AJ105" i="1" s="1"/>
  <c r="AO68" i="1"/>
  <c r="AP68" i="1" s="1"/>
  <c r="AO73" i="1"/>
  <c r="AP73" i="1" s="1"/>
  <c r="AO78" i="1"/>
  <c r="AP78" i="1" s="1"/>
  <c r="AK79" i="1"/>
  <c r="AL79" i="1" s="1"/>
  <c r="AI81" i="1"/>
  <c r="AJ81" i="1" s="1"/>
  <c r="AK84" i="1"/>
  <c r="AL84" i="1" s="1"/>
  <c r="AI86" i="1"/>
  <c r="AJ86" i="1" s="1"/>
  <c r="AO88" i="1"/>
  <c r="AP88" i="1" s="1"/>
  <c r="AK92" i="1"/>
  <c r="AL92" i="1" s="1"/>
  <c r="AI94" i="1"/>
  <c r="AJ94" i="1" s="1"/>
  <c r="AO96" i="1"/>
  <c r="AP96" i="1" s="1"/>
  <c r="AK100" i="1"/>
  <c r="AL100" i="1" s="1"/>
  <c r="AI104" i="1"/>
  <c r="AJ104" i="1" s="1"/>
  <c r="AK108" i="1"/>
  <c r="AL108" i="1" s="1"/>
  <c r="AK69" i="1"/>
  <c r="AL69" i="1" s="1"/>
  <c r="AK74" i="1"/>
  <c r="AL74" i="1" s="1"/>
  <c r="AU79" i="1"/>
  <c r="AU84" i="1"/>
  <c r="AK89" i="1"/>
  <c r="AL89" i="1" s="1"/>
  <c r="AU92" i="1"/>
  <c r="AK97" i="1"/>
  <c r="AL97" i="1" s="1"/>
  <c r="AU100" i="1"/>
  <c r="AK102" i="1"/>
  <c r="AL102" i="1" s="1"/>
  <c r="AO103" i="1"/>
  <c r="AP103" i="1" s="1"/>
  <c r="AK105" i="1"/>
  <c r="AL105" i="1" s="1"/>
  <c r="AU108" i="1"/>
  <c r="AI68" i="1"/>
  <c r="AJ68" i="1" s="1"/>
  <c r="AI73" i="1"/>
  <c r="AJ73" i="1" s="1"/>
  <c r="AI78" i="1"/>
  <c r="AJ78" i="1" s="1"/>
  <c r="AM79" i="1"/>
  <c r="AN79" i="1" s="1"/>
  <c r="AK81" i="1"/>
  <c r="AL81" i="1" s="1"/>
  <c r="AM84" i="1"/>
  <c r="AN84" i="1" s="1"/>
  <c r="AK86" i="1"/>
  <c r="AL86" i="1" s="1"/>
  <c r="AI88" i="1"/>
  <c r="AJ88" i="1" s="1"/>
  <c r="AM92" i="1"/>
  <c r="AN92" i="1" s="1"/>
  <c r="AK94" i="1"/>
  <c r="AL94" i="1" s="1"/>
  <c r="AI96" i="1"/>
  <c r="AJ96" i="1" s="1"/>
  <c r="AM100" i="1"/>
  <c r="AN100" i="1" s="1"/>
  <c r="AK104" i="1"/>
  <c r="AL104" i="1" s="1"/>
  <c r="AM108" i="1"/>
  <c r="AN108" i="1" s="1"/>
  <c r="AU81" i="1"/>
  <c r="AU86" i="1"/>
  <c r="AU94" i="1"/>
  <c r="AU104" i="1"/>
  <c r="AW64" i="1" l="1"/>
  <c r="AV64" i="1"/>
  <c r="AT64" i="1"/>
  <c r="AR64" i="1"/>
  <c r="AG64" i="1"/>
  <c r="AS64" i="1" s="1"/>
  <c r="AF64" i="1"/>
  <c r="AO64" i="1" s="1"/>
  <c r="AP64" i="1" s="1"/>
  <c r="AB64" i="1"/>
  <c r="J64" i="1"/>
  <c r="AW63" i="1"/>
  <c r="AV63" i="1"/>
  <c r="AT63" i="1"/>
  <c r="AR63" i="1"/>
  <c r="AG63" i="1"/>
  <c r="AS63" i="1" s="1"/>
  <c r="AF63" i="1"/>
  <c r="AU63" i="1" s="1"/>
  <c r="AB63" i="1"/>
  <c r="J63" i="1"/>
  <c r="AW62" i="1"/>
  <c r="AV62" i="1"/>
  <c r="AT62" i="1"/>
  <c r="AR62" i="1"/>
  <c r="AG62" i="1"/>
  <c r="AS62" i="1" s="1"/>
  <c r="AF62" i="1"/>
  <c r="AM62" i="1" s="1"/>
  <c r="AN62" i="1" s="1"/>
  <c r="AB62" i="1"/>
  <c r="J62" i="1"/>
  <c r="AW61" i="1"/>
  <c r="AV61" i="1"/>
  <c r="AT61" i="1"/>
  <c r="AR61" i="1"/>
  <c r="AG61" i="1"/>
  <c r="AS61" i="1" s="1"/>
  <c r="AF61" i="1"/>
  <c r="AI61" i="1" s="1"/>
  <c r="AJ61" i="1" s="1"/>
  <c r="AB61" i="1"/>
  <c r="J61" i="1"/>
  <c r="AW60" i="1"/>
  <c r="AV60" i="1"/>
  <c r="AT60" i="1"/>
  <c r="AR60" i="1"/>
  <c r="AG60" i="1"/>
  <c r="AS60" i="1" s="1"/>
  <c r="AF60" i="1"/>
  <c r="AM60" i="1" s="1"/>
  <c r="AN60" i="1" s="1"/>
  <c r="AB60" i="1"/>
  <c r="J60" i="1"/>
  <c r="AW59" i="1"/>
  <c r="AV59" i="1"/>
  <c r="AT59" i="1"/>
  <c r="AR59" i="1"/>
  <c r="AG59" i="1"/>
  <c r="AS59" i="1" s="1"/>
  <c r="AF59" i="1"/>
  <c r="AK59" i="1" s="1"/>
  <c r="AL59" i="1" s="1"/>
  <c r="AB59" i="1"/>
  <c r="J59" i="1"/>
  <c r="AW58" i="1"/>
  <c r="AV58" i="1"/>
  <c r="AT58" i="1"/>
  <c r="AR58" i="1"/>
  <c r="AG58" i="1"/>
  <c r="AS58" i="1" s="1"/>
  <c r="AF58" i="1"/>
  <c r="AI58" i="1" s="1"/>
  <c r="AJ58" i="1" s="1"/>
  <c r="AB58" i="1"/>
  <c r="J58" i="1"/>
  <c r="AW57" i="1"/>
  <c r="AV57" i="1"/>
  <c r="AT57" i="1"/>
  <c r="AR57" i="1"/>
  <c r="AG57" i="1"/>
  <c r="AS57" i="1" s="1"/>
  <c r="AF57" i="1"/>
  <c r="AM57" i="1" s="1"/>
  <c r="AN57" i="1" s="1"/>
  <c r="AB57" i="1"/>
  <c r="J57" i="1"/>
  <c r="AW56" i="1"/>
  <c r="AV56" i="1"/>
  <c r="AT56" i="1"/>
  <c r="AR56" i="1"/>
  <c r="AG56" i="1"/>
  <c r="AS56" i="1" s="1"/>
  <c r="AF56" i="1"/>
  <c r="AK56" i="1" s="1"/>
  <c r="AL56" i="1" s="1"/>
  <c r="AB56" i="1"/>
  <c r="AW55" i="1"/>
  <c r="AV55" i="1"/>
  <c r="AT55" i="1"/>
  <c r="AR55" i="1"/>
  <c r="AG55" i="1"/>
  <c r="AS55" i="1" s="1"/>
  <c r="AF55" i="1"/>
  <c r="AO55" i="1" s="1"/>
  <c r="AP55" i="1" s="1"/>
  <c r="AB55" i="1"/>
  <c r="AW54" i="1"/>
  <c r="AV54" i="1"/>
  <c r="AT54" i="1"/>
  <c r="AR54" i="1"/>
  <c r="AG54" i="1"/>
  <c r="AS54" i="1" s="1"/>
  <c r="AF54" i="1"/>
  <c r="AO54" i="1" s="1"/>
  <c r="AP54" i="1" s="1"/>
  <c r="AB54" i="1"/>
  <c r="J54" i="1"/>
  <c r="AW53" i="1"/>
  <c r="AV53" i="1"/>
  <c r="AT53" i="1"/>
  <c r="AR53" i="1"/>
  <c r="AG53" i="1"/>
  <c r="AS53" i="1" s="1"/>
  <c r="AF53" i="1"/>
  <c r="AU53" i="1" s="1"/>
  <c r="AB53" i="1"/>
  <c r="AW52" i="1"/>
  <c r="AV52" i="1"/>
  <c r="AT52" i="1"/>
  <c r="AR52" i="1"/>
  <c r="AG52" i="1"/>
  <c r="AS52" i="1" s="1"/>
  <c r="AF52" i="1"/>
  <c r="AO52" i="1" s="1"/>
  <c r="AP52" i="1" s="1"/>
  <c r="AB52" i="1"/>
  <c r="J52" i="1"/>
  <c r="AW50" i="1"/>
  <c r="AV50" i="1"/>
  <c r="AT50" i="1"/>
  <c r="AR50" i="1"/>
  <c r="AG50" i="1"/>
  <c r="AS50" i="1" s="1"/>
  <c r="AF50" i="1"/>
  <c r="AM50" i="1" s="1"/>
  <c r="AN50" i="1" s="1"/>
  <c r="AB50" i="1"/>
  <c r="J50" i="1"/>
  <c r="AW49" i="1"/>
  <c r="AV49" i="1"/>
  <c r="AT49" i="1"/>
  <c r="AR49" i="1"/>
  <c r="AG49" i="1"/>
  <c r="AS49" i="1" s="1"/>
  <c r="AF49" i="1"/>
  <c r="AI49" i="1" s="1"/>
  <c r="AJ49" i="1" s="1"/>
  <c r="AB49" i="1"/>
  <c r="J49" i="1"/>
  <c r="AW48" i="1"/>
  <c r="AV48" i="1"/>
  <c r="AT48" i="1"/>
  <c r="AR48" i="1"/>
  <c r="AG48" i="1"/>
  <c r="AS48" i="1" s="1"/>
  <c r="AF48" i="1"/>
  <c r="AM48" i="1" s="1"/>
  <c r="AN48" i="1" s="1"/>
  <c r="AB48" i="1"/>
  <c r="J48" i="1"/>
  <c r="AW47" i="1"/>
  <c r="AV47" i="1"/>
  <c r="AT47" i="1"/>
  <c r="AR47" i="1"/>
  <c r="AG47" i="1"/>
  <c r="AS47" i="1" s="1"/>
  <c r="AF47" i="1"/>
  <c r="AK47" i="1" s="1"/>
  <c r="AL47" i="1" s="1"/>
  <c r="AB47" i="1"/>
  <c r="AW46" i="1"/>
  <c r="AV46" i="1"/>
  <c r="AT46" i="1"/>
  <c r="AR46" i="1"/>
  <c r="AG46" i="1"/>
  <c r="AS46" i="1" s="1"/>
  <c r="AF46" i="1"/>
  <c r="AO46" i="1" s="1"/>
  <c r="AP46" i="1" s="1"/>
  <c r="AB46" i="1"/>
  <c r="J46" i="1"/>
  <c r="AW45" i="1"/>
  <c r="AV45" i="1"/>
  <c r="AT45" i="1"/>
  <c r="AR45" i="1"/>
  <c r="AG45" i="1"/>
  <c r="AS45" i="1" s="1"/>
  <c r="AF45" i="1"/>
  <c r="AU45" i="1" s="1"/>
  <c r="AB45" i="1"/>
  <c r="J45" i="1"/>
  <c r="AW44" i="1"/>
  <c r="AV44" i="1"/>
  <c r="AT44" i="1"/>
  <c r="AR44" i="1"/>
  <c r="AG44" i="1"/>
  <c r="AS44" i="1" s="1"/>
  <c r="AF44" i="1"/>
  <c r="AI44" i="1" s="1"/>
  <c r="AJ44" i="1" s="1"/>
  <c r="AB44" i="1"/>
  <c r="J44" i="1"/>
  <c r="AW43" i="1"/>
  <c r="AV43" i="1"/>
  <c r="AT43" i="1"/>
  <c r="AR43" i="1"/>
  <c r="AG43" i="1"/>
  <c r="AS43" i="1" s="1"/>
  <c r="AF43" i="1"/>
  <c r="AU43" i="1" s="1"/>
  <c r="AB43" i="1"/>
  <c r="J43" i="1"/>
  <c r="AW42" i="1"/>
  <c r="AV42" i="1"/>
  <c r="AT42" i="1"/>
  <c r="AR42" i="1"/>
  <c r="AG42" i="1"/>
  <c r="AS42" i="1" s="1"/>
  <c r="AF42" i="1"/>
  <c r="AK42" i="1" s="1"/>
  <c r="AL42" i="1" s="1"/>
  <c r="AB42" i="1"/>
  <c r="J42" i="1"/>
  <c r="AW41" i="1"/>
  <c r="AV41" i="1"/>
  <c r="AT41" i="1"/>
  <c r="AR41" i="1"/>
  <c r="AG41" i="1"/>
  <c r="AS41" i="1" s="1"/>
  <c r="AF41" i="1"/>
  <c r="AK41" i="1" s="1"/>
  <c r="AL41" i="1" s="1"/>
  <c r="AB41" i="1"/>
  <c r="J41" i="1"/>
  <c r="AW40" i="1"/>
  <c r="AV40" i="1"/>
  <c r="AT40" i="1"/>
  <c r="AR40" i="1"/>
  <c r="AG40" i="1"/>
  <c r="AS40" i="1" s="1"/>
  <c r="AF40" i="1"/>
  <c r="AM40" i="1" s="1"/>
  <c r="AN40" i="1" s="1"/>
  <c r="AB40" i="1"/>
  <c r="J40" i="1"/>
  <c r="AW39" i="1"/>
  <c r="AV39" i="1"/>
  <c r="AT39" i="1"/>
  <c r="AR39" i="1"/>
  <c r="AG39" i="1"/>
  <c r="AS39" i="1" s="1"/>
  <c r="AF39" i="1"/>
  <c r="AU39" i="1" s="1"/>
  <c r="AB39" i="1"/>
  <c r="J39" i="1"/>
  <c r="AW38" i="1"/>
  <c r="AV38" i="1"/>
  <c r="AT38" i="1"/>
  <c r="AR38" i="1"/>
  <c r="AG38" i="1"/>
  <c r="AS38" i="1" s="1"/>
  <c r="AF38" i="1"/>
  <c r="AO38" i="1" s="1"/>
  <c r="AP38" i="1" s="1"/>
  <c r="AB38" i="1"/>
  <c r="J38" i="1"/>
  <c r="AW37" i="1"/>
  <c r="AV37" i="1"/>
  <c r="AT37" i="1"/>
  <c r="AR37" i="1"/>
  <c r="AG37" i="1"/>
  <c r="AS37" i="1" s="1"/>
  <c r="AF37" i="1"/>
  <c r="AO37" i="1" s="1"/>
  <c r="AP37" i="1" s="1"/>
  <c r="AB37" i="1"/>
  <c r="J37" i="1"/>
  <c r="AW36" i="1"/>
  <c r="AV36" i="1"/>
  <c r="AT36" i="1"/>
  <c r="AR36" i="1"/>
  <c r="AG36" i="1"/>
  <c r="AS36" i="1" s="1"/>
  <c r="AF36" i="1"/>
  <c r="AI36" i="1" s="1"/>
  <c r="AJ36" i="1" s="1"/>
  <c r="AB36" i="1"/>
  <c r="J36" i="1"/>
  <c r="AW35" i="1"/>
  <c r="AV35" i="1"/>
  <c r="AT35" i="1"/>
  <c r="AR35" i="1"/>
  <c r="AG35" i="1"/>
  <c r="AS35" i="1" s="1"/>
  <c r="AF35" i="1"/>
  <c r="AU35" i="1" s="1"/>
  <c r="AB35" i="1"/>
  <c r="AW34" i="1"/>
  <c r="AV34" i="1"/>
  <c r="AT34" i="1"/>
  <c r="AR34" i="1"/>
  <c r="AG34" i="1"/>
  <c r="AS34" i="1" s="1"/>
  <c r="AF34" i="1"/>
  <c r="AU34" i="1" s="1"/>
  <c r="AB34" i="1"/>
  <c r="AW33" i="1"/>
  <c r="AV33" i="1"/>
  <c r="AT33" i="1"/>
  <c r="AR33" i="1"/>
  <c r="AG33" i="1"/>
  <c r="AS33" i="1" s="1"/>
  <c r="AF33" i="1"/>
  <c r="AU33" i="1" s="1"/>
  <c r="AB33" i="1"/>
  <c r="J33" i="1"/>
  <c r="AW32" i="1"/>
  <c r="AV32" i="1"/>
  <c r="AT32" i="1"/>
  <c r="AR32" i="1"/>
  <c r="AG32" i="1"/>
  <c r="AS32" i="1" s="1"/>
  <c r="AF32" i="1"/>
  <c r="AK32" i="1" s="1"/>
  <c r="AL32" i="1" s="1"/>
  <c r="AB32" i="1"/>
  <c r="J32" i="1"/>
  <c r="AW31" i="1"/>
  <c r="AV31" i="1"/>
  <c r="AT31" i="1"/>
  <c r="AR31" i="1"/>
  <c r="AG31" i="1"/>
  <c r="AS31" i="1" s="1"/>
  <c r="AF31" i="1"/>
  <c r="AU31" i="1" s="1"/>
  <c r="AB31" i="1"/>
  <c r="J31" i="1"/>
  <c r="AW30" i="1"/>
  <c r="AV30" i="1"/>
  <c r="AT30" i="1"/>
  <c r="AR30" i="1"/>
  <c r="AG30" i="1"/>
  <c r="AS30" i="1" s="1"/>
  <c r="AF30" i="1"/>
  <c r="AM30" i="1" s="1"/>
  <c r="AN30" i="1" s="1"/>
  <c r="AB30" i="1"/>
  <c r="AW29" i="1"/>
  <c r="AV29" i="1"/>
  <c r="AT29" i="1"/>
  <c r="AR29" i="1"/>
  <c r="AG29" i="1"/>
  <c r="AS29" i="1" s="1"/>
  <c r="AF29" i="1"/>
  <c r="AI29" i="1" s="1"/>
  <c r="AJ29" i="1" s="1"/>
  <c r="AB29" i="1"/>
  <c r="AW28" i="1"/>
  <c r="AV28" i="1"/>
  <c r="AT28" i="1"/>
  <c r="AR28" i="1"/>
  <c r="AG28" i="1"/>
  <c r="AS28" i="1" s="1"/>
  <c r="AF28" i="1"/>
  <c r="AM28" i="1" s="1"/>
  <c r="AN28" i="1" s="1"/>
  <c r="AB28" i="1"/>
  <c r="AX52" i="1" l="1"/>
  <c r="AM63" i="1"/>
  <c r="AN63" i="1" s="1"/>
  <c r="AX60" i="1"/>
  <c r="AX63" i="1"/>
  <c r="AX45" i="1"/>
  <c r="AI35" i="1"/>
  <c r="AJ35" i="1" s="1"/>
  <c r="AX36" i="1"/>
  <c r="AU60" i="1"/>
  <c r="AK35" i="1"/>
  <c r="AL35" i="1" s="1"/>
  <c r="AX53" i="1"/>
  <c r="AX34" i="1"/>
  <c r="AO35" i="1"/>
  <c r="AP35" i="1" s="1"/>
  <c r="AX37" i="1"/>
  <c r="AX35" i="1"/>
  <c r="AX43" i="1"/>
  <c r="AO45" i="1"/>
  <c r="AP45" i="1" s="1"/>
  <c r="AM45" i="1"/>
  <c r="AN45" i="1" s="1"/>
  <c r="AX48" i="1"/>
  <c r="AO50" i="1"/>
  <c r="AP50" i="1" s="1"/>
  <c r="AU32" i="1"/>
  <c r="AX29" i="1"/>
  <c r="AX33" i="1"/>
  <c r="AX54" i="1"/>
  <c r="AO59" i="1"/>
  <c r="AP59" i="1" s="1"/>
  <c r="AX57" i="1"/>
  <c r="AI31" i="1"/>
  <c r="AJ31" i="1" s="1"/>
  <c r="AI41" i="1"/>
  <c r="AJ41" i="1" s="1"/>
  <c r="AI53" i="1"/>
  <c r="AJ53" i="1" s="1"/>
  <c r="AX58" i="1"/>
  <c r="AX59" i="1"/>
  <c r="AO53" i="1"/>
  <c r="AP53" i="1" s="1"/>
  <c r="AX55" i="1"/>
  <c r="AU56" i="1"/>
  <c r="AM31" i="1"/>
  <c r="AN31" i="1" s="1"/>
  <c r="AK34" i="1"/>
  <c r="AL34" i="1" s="1"/>
  <c r="AM41" i="1"/>
  <c r="AN41" i="1" s="1"/>
  <c r="AX50" i="1"/>
  <c r="AX30" i="1"/>
  <c r="AM34" i="1"/>
  <c r="AN34" i="1" s="1"/>
  <c r="AK39" i="1"/>
  <c r="AL39" i="1" s="1"/>
  <c r="AO41" i="1"/>
  <c r="AP41" i="1" s="1"/>
  <c r="AO60" i="1"/>
  <c r="AP60" i="1" s="1"/>
  <c r="AK31" i="1"/>
  <c r="AL31" i="1" s="1"/>
  <c r="AX38" i="1"/>
  <c r="AM39" i="1"/>
  <c r="AN39" i="1" s="1"/>
  <c r="AM58" i="1"/>
  <c r="AN58" i="1" s="1"/>
  <c r="AX61" i="1"/>
  <c r="AX39" i="1"/>
  <c r="AX64" i="1"/>
  <c r="AU41" i="1"/>
  <c r="AU37" i="1"/>
  <c r="AI34" i="1"/>
  <c r="AJ34" i="1" s="1"/>
  <c r="AM35" i="1"/>
  <c r="AN35" i="1" s="1"/>
  <c r="AU36" i="1"/>
  <c r="AO39" i="1"/>
  <c r="AP39" i="1" s="1"/>
  <c r="AX40" i="1"/>
  <c r="AU42" i="1"/>
  <c r="AX46" i="1"/>
  <c r="AU47" i="1"/>
  <c r="AM53" i="1"/>
  <c r="AN53" i="1" s="1"/>
  <c r="AU46" i="1"/>
  <c r="AU52" i="1"/>
  <c r="AI37" i="1"/>
  <c r="AJ37" i="1" s="1"/>
  <c r="AI43" i="1"/>
  <c r="AJ43" i="1" s="1"/>
  <c r="AK46" i="1"/>
  <c r="AL46" i="1" s="1"/>
  <c r="AI48" i="1"/>
  <c r="AJ48" i="1" s="1"/>
  <c r="AU50" i="1"/>
  <c r="AU59" i="1"/>
  <c r="AI33" i="1"/>
  <c r="AJ33" i="1" s="1"/>
  <c r="AK37" i="1"/>
  <c r="AL37" i="1" s="1"/>
  <c r="AX42" i="1"/>
  <c r="AK43" i="1"/>
  <c r="AL43" i="1" s="1"/>
  <c r="AX47" i="1"/>
  <c r="AK48" i="1"/>
  <c r="AL48" i="1" s="1"/>
  <c r="AI50" i="1"/>
  <c r="AJ50" i="1" s="1"/>
  <c r="AK52" i="1"/>
  <c r="AL52" i="1" s="1"/>
  <c r="AI57" i="1"/>
  <c r="AJ57" i="1" s="1"/>
  <c r="AX62" i="1"/>
  <c r="AO31" i="1"/>
  <c r="AP31" i="1" s="1"/>
  <c r="AX32" i="1"/>
  <c r="AK33" i="1"/>
  <c r="AL33" i="1" s="1"/>
  <c r="AO34" i="1"/>
  <c r="AP34" i="1" s="1"/>
  <c r="AM37" i="1"/>
  <c r="AN37" i="1" s="1"/>
  <c r="AX41" i="1"/>
  <c r="AM43" i="1"/>
  <c r="AN43" i="1" s="1"/>
  <c r="AI45" i="1"/>
  <c r="AJ45" i="1" s="1"/>
  <c r="AO48" i="1"/>
  <c r="AP48" i="1" s="1"/>
  <c r="AX49" i="1"/>
  <c r="AK50" i="1"/>
  <c r="AL50" i="1" s="1"/>
  <c r="AK55" i="1"/>
  <c r="AL55" i="1" s="1"/>
  <c r="AX56" i="1"/>
  <c r="AO57" i="1"/>
  <c r="AP57" i="1" s="1"/>
  <c r="AU58" i="1"/>
  <c r="AK60" i="1"/>
  <c r="AL60" i="1" s="1"/>
  <c r="AK61" i="1"/>
  <c r="AL61" i="1" s="1"/>
  <c r="AX28" i="1"/>
  <c r="AX31" i="1"/>
  <c r="AM33" i="1"/>
  <c r="AN33" i="1" s="1"/>
  <c r="AU38" i="1"/>
  <c r="AO43" i="1"/>
  <c r="AP43" i="1" s="1"/>
  <c r="AX44" i="1"/>
  <c r="AK45" i="1"/>
  <c r="AL45" i="1" s="1"/>
  <c r="AI59" i="1"/>
  <c r="AJ59" i="1" s="1"/>
  <c r="AI63" i="1"/>
  <c r="AJ63" i="1" s="1"/>
  <c r="AU29" i="1"/>
  <c r="AO33" i="1"/>
  <c r="AP33" i="1" s="1"/>
  <c r="AI39" i="1"/>
  <c r="AJ39" i="1" s="1"/>
  <c r="AK54" i="1"/>
  <c r="AL54" i="1" s="1"/>
  <c r="AM59" i="1"/>
  <c r="AN59" i="1" s="1"/>
  <c r="AK63" i="1"/>
  <c r="AL63" i="1" s="1"/>
  <c r="AO28" i="1"/>
  <c r="AP28" i="1" s="1"/>
  <c r="AK29" i="1"/>
  <c r="AL29" i="1" s="1"/>
  <c r="AO30" i="1"/>
  <c r="AP30" i="1" s="1"/>
  <c r="AM32" i="1"/>
  <c r="AN32" i="1" s="1"/>
  <c r="AK36" i="1"/>
  <c r="AL36" i="1" s="1"/>
  <c r="AI38" i="1"/>
  <c r="AJ38" i="1" s="1"/>
  <c r="AO40" i="1"/>
  <c r="AP40" i="1" s="1"/>
  <c r="AM42" i="1"/>
  <c r="AN42" i="1" s="1"/>
  <c r="AK44" i="1"/>
  <c r="AL44" i="1" s="1"/>
  <c r="AI46" i="1"/>
  <c r="AJ46" i="1" s="1"/>
  <c r="AM47" i="1"/>
  <c r="AN47" i="1" s="1"/>
  <c r="AK49" i="1"/>
  <c r="AL49" i="1" s="1"/>
  <c r="AI52" i="1"/>
  <c r="AJ52" i="1" s="1"/>
  <c r="AI54" i="1"/>
  <c r="AJ54" i="1" s="1"/>
  <c r="AI55" i="1"/>
  <c r="AJ55" i="1" s="1"/>
  <c r="AM56" i="1"/>
  <c r="AN56" i="1" s="1"/>
  <c r="AK58" i="1"/>
  <c r="AL58" i="1" s="1"/>
  <c r="AI60" i="1"/>
  <c r="AJ60" i="1" s="1"/>
  <c r="AU61" i="1"/>
  <c r="AO62" i="1"/>
  <c r="AP62" i="1" s="1"/>
  <c r="AI64" i="1"/>
  <c r="AJ64" i="1" s="1"/>
  <c r="AU44" i="1"/>
  <c r="AU49" i="1"/>
  <c r="AM61" i="1"/>
  <c r="AN61" i="1" s="1"/>
  <c r="AO63" i="1"/>
  <c r="AP63" i="1" s="1"/>
  <c r="AI28" i="1"/>
  <c r="AJ28" i="1" s="1"/>
  <c r="AM29" i="1"/>
  <c r="AN29" i="1" s="1"/>
  <c r="AI30" i="1"/>
  <c r="AJ30" i="1" s="1"/>
  <c r="AO32" i="1"/>
  <c r="AP32" i="1" s="1"/>
  <c r="AM36" i="1"/>
  <c r="AN36" i="1" s="1"/>
  <c r="AK38" i="1"/>
  <c r="AL38" i="1" s="1"/>
  <c r="AI40" i="1"/>
  <c r="AJ40" i="1" s="1"/>
  <c r="AO42" i="1"/>
  <c r="AP42" i="1" s="1"/>
  <c r="AM44" i="1"/>
  <c r="AN44" i="1" s="1"/>
  <c r="AO47" i="1"/>
  <c r="AP47" i="1" s="1"/>
  <c r="AM49" i="1"/>
  <c r="AN49" i="1" s="1"/>
  <c r="AO56" i="1"/>
  <c r="AP56" i="1" s="1"/>
  <c r="AI62" i="1"/>
  <c r="AJ62" i="1" s="1"/>
  <c r="AK64" i="1"/>
  <c r="AL64" i="1" s="1"/>
  <c r="AU54" i="1"/>
  <c r="AU55" i="1"/>
  <c r="AK57" i="1"/>
  <c r="AL57" i="1" s="1"/>
  <c r="AO61" i="1"/>
  <c r="AP61" i="1" s="1"/>
  <c r="AU64" i="1"/>
  <c r="AK28" i="1"/>
  <c r="AL28" i="1" s="1"/>
  <c r="AO29" i="1"/>
  <c r="AP29" i="1" s="1"/>
  <c r="AK30" i="1"/>
  <c r="AL30" i="1" s="1"/>
  <c r="AI32" i="1"/>
  <c r="AJ32" i="1" s="1"/>
  <c r="AO36" i="1"/>
  <c r="AP36" i="1" s="1"/>
  <c r="AM38" i="1"/>
  <c r="AN38" i="1" s="1"/>
  <c r="AK40" i="1"/>
  <c r="AL40" i="1" s="1"/>
  <c r="AI42" i="1"/>
  <c r="AJ42" i="1" s="1"/>
  <c r="AO44" i="1"/>
  <c r="AP44" i="1" s="1"/>
  <c r="AM46" i="1"/>
  <c r="AN46" i="1" s="1"/>
  <c r="AI47" i="1"/>
  <c r="AJ47" i="1" s="1"/>
  <c r="AU48" i="1"/>
  <c r="AO49" i="1"/>
  <c r="AP49" i="1" s="1"/>
  <c r="AM52" i="1"/>
  <c r="AN52" i="1" s="1"/>
  <c r="AM54" i="1"/>
  <c r="AN54" i="1" s="1"/>
  <c r="AM55" i="1"/>
  <c r="AN55" i="1" s="1"/>
  <c r="AI56" i="1"/>
  <c r="AJ56" i="1" s="1"/>
  <c r="AU57" i="1"/>
  <c r="AO58" i="1"/>
  <c r="AP58" i="1" s="1"/>
  <c r="AK62" i="1"/>
  <c r="AL62" i="1" s="1"/>
  <c r="AM64" i="1"/>
  <c r="AN64" i="1" s="1"/>
  <c r="AU28" i="1"/>
  <c r="AU30" i="1"/>
  <c r="AU40" i="1"/>
  <c r="AK53" i="1"/>
  <c r="AL53" i="1" s="1"/>
  <c r="AU62" i="1"/>
  <c r="AG17" i="1" l="1"/>
  <c r="AG15" i="1"/>
  <c r="AG16" i="1"/>
  <c r="AG14" i="1"/>
  <c r="AG7" i="1"/>
  <c r="AG8" i="1"/>
  <c r="AG18" i="1"/>
  <c r="AG21" i="1"/>
  <c r="AG19" i="1"/>
  <c r="AG20" i="1"/>
  <c r="AG26" i="1"/>
  <c r="AG22" i="1"/>
  <c r="AG23" i="1"/>
  <c r="AG24" i="1"/>
  <c r="AG25" i="1"/>
  <c r="AG27" i="1"/>
  <c r="AG13" i="1"/>
  <c r="AG9" i="1"/>
  <c r="AG12" i="1"/>
  <c r="AG10" i="1"/>
  <c r="AG6" i="1"/>
  <c r="AG11" i="1"/>
  <c r="AW6" i="1"/>
  <c r="AW7" i="1"/>
  <c r="AW8" i="1"/>
  <c r="AW9" i="1"/>
  <c r="AW10" i="1"/>
  <c r="AW11" i="1"/>
  <c r="AW12" i="1"/>
  <c r="AW13" i="1"/>
  <c r="AW14" i="1"/>
  <c r="AW15" i="1"/>
  <c r="AW16" i="1"/>
  <c r="AW17" i="1"/>
  <c r="AW18" i="1"/>
  <c r="AW19" i="1"/>
  <c r="AW20" i="1"/>
  <c r="AW21" i="1"/>
  <c r="AW22" i="1"/>
  <c r="AW23" i="1"/>
  <c r="AW24" i="1"/>
  <c r="AW25" i="1"/>
  <c r="AW26" i="1"/>
  <c r="AW27" i="1"/>
  <c r="AV7" i="1" l="1"/>
  <c r="AV8" i="1"/>
  <c r="AV9" i="1"/>
  <c r="AV10" i="1"/>
  <c r="AV11" i="1"/>
  <c r="AV12" i="1"/>
  <c r="AV13" i="1"/>
  <c r="AV14" i="1"/>
  <c r="AV15" i="1"/>
  <c r="AV16" i="1"/>
  <c r="AV17" i="1"/>
  <c r="AV18" i="1"/>
  <c r="AV19" i="1"/>
  <c r="AV20" i="1"/>
  <c r="AV21" i="1"/>
  <c r="AV22" i="1"/>
  <c r="AV23" i="1"/>
  <c r="AV24" i="1"/>
  <c r="AV25" i="1"/>
  <c r="AV26" i="1"/>
  <c r="AV27" i="1"/>
  <c r="AB23" i="1"/>
  <c r="AB24" i="1"/>
  <c r="AB25" i="1"/>
  <c r="AB27" i="1"/>
  <c r="AB13" i="1"/>
  <c r="AB9" i="1"/>
  <c r="AB12" i="1"/>
  <c r="AB10" i="1"/>
  <c r="AB6" i="1"/>
  <c r="AB11" i="1"/>
  <c r="AB17" i="1"/>
  <c r="AB15" i="1"/>
  <c r="AB16" i="1"/>
  <c r="AB14" i="1"/>
  <c r="AB7" i="1"/>
  <c r="AB8" i="1"/>
  <c r="AB18" i="1"/>
  <c r="AB21" i="1"/>
  <c r="AB19" i="1"/>
  <c r="AB20" i="1"/>
  <c r="AB26" i="1"/>
  <c r="AB22" i="1"/>
  <c r="AS17" i="1" l="1"/>
  <c r="AT17" i="1"/>
  <c r="AF27" i="1"/>
  <c r="AR17" i="1"/>
  <c r="J27" i="1"/>
  <c r="AX17" i="1" l="1"/>
  <c r="AI27" i="1"/>
  <c r="AJ27" i="1" s="1"/>
  <c r="AO27" i="1"/>
  <c r="AP27" i="1" s="1"/>
  <c r="AK27" i="1"/>
  <c r="AL27" i="1" s="1"/>
  <c r="AM27" i="1"/>
  <c r="AN27" i="1" s="1"/>
  <c r="AT6" i="1" l="1"/>
  <c r="AT7" i="1"/>
  <c r="AT8" i="1"/>
  <c r="AT9" i="1"/>
  <c r="AT10" i="1"/>
  <c r="AT11" i="1"/>
  <c r="AT12" i="1"/>
  <c r="AT13" i="1"/>
  <c r="AT14" i="1"/>
  <c r="AT15" i="1"/>
  <c r="AT16" i="1"/>
  <c r="AT18" i="1"/>
  <c r="AT19" i="1"/>
  <c r="AT20" i="1"/>
  <c r="AT21" i="1"/>
  <c r="AT22" i="1"/>
  <c r="AT23" i="1"/>
  <c r="AT24" i="1"/>
  <c r="AT25" i="1"/>
  <c r="AT26" i="1"/>
  <c r="AT27" i="1"/>
  <c r="AS6" i="1"/>
  <c r="AS7" i="1"/>
  <c r="AS8" i="1"/>
  <c r="AS9" i="1"/>
  <c r="AS10" i="1"/>
  <c r="AS11" i="1"/>
  <c r="AS12" i="1"/>
  <c r="AS13" i="1"/>
  <c r="AS14" i="1"/>
  <c r="AS15" i="1"/>
  <c r="AS16" i="1"/>
  <c r="AS18" i="1"/>
  <c r="AS19" i="1"/>
  <c r="AS20" i="1"/>
  <c r="AS21" i="1"/>
  <c r="AS22" i="1"/>
  <c r="AS23" i="1"/>
  <c r="AS24" i="1"/>
  <c r="AS25" i="1"/>
  <c r="AS26" i="1"/>
  <c r="AS27" i="1"/>
  <c r="AS274" i="1" l="1"/>
  <c r="AT274" i="1"/>
  <c r="AR6" i="1"/>
  <c r="AR7" i="1"/>
  <c r="AR8" i="1"/>
  <c r="AR9" i="1"/>
  <c r="AR10" i="1"/>
  <c r="AR11" i="1"/>
  <c r="AR12" i="1"/>
  <c r="AR13" i="1"/>
  <c r="AR14" i="1"/>
  <c r="AR15" i="1"/>
  <c r="AR16" i="1"/>
  <c r="AR18" i="1"/>
  <c r="AR19" i="1"/>
  <c r="AR20" i="1"/>
  <c r="AR21" i="1"/>
  <c r="AR22" i="1"/>
  <c r="AR23" i="1"/>
  <c r="AR24" i="1"/>
  <c r="AR25" i="1"/>
  <c r="AR26" i="1"/>
  <c r="AR27" i="1"/>
  <c r="AR274" i="1" l="1"/>
  <c r="AF8" i="1"/>
  <c r="AF7" i="1"/>
  <c r="AF14" i="1"/>
  <c r="AF16" i="1"/>
  <c r="AF15" i="1"/>
  <c r="AF17" i="1"/>
  <c r="AU17" i="1" s="1"/>
  <c r="AF11" i="1"/>
  <c r="AF6" i="1"/>
  <c r="AF10" i="1"/>
  <c r="AF12" i="1"/>
  <c r="AF9" i="1"/>
  <c r="AF13" i="1"/>
  <c r="AF25" i="1"/>
  <c r="AF24" i="1"/>
  <c r="AF23" i="1"/>
  <c r="AF22" i="1"/>
  <c r="AF26" i="1"/>
  <c r="AF20" i="1"/>
  <c r="AF19" i="1"/>
  <c r="AF21" i="1"/>
  <c r="AF18" i="1"/>
  <c r="J18" i="1"/>
  <c r="J21" i="1"/>
  <c r="J19" i="1"/>
  <c r="J20" i="1"/>
  <c r="J26" i="1"/>
  <c r="J22" i="1"/>
  <c r="J23" i="1"/>
  <c r="J24" i="1"/>
  <c r="J25" i="1"/>
  <c r="J13" i="1"/>
  <c r="J9" i="1"/>
  <c r="J12" i="1"/>
  <c r="J10" i="1"/>
  <c r="J6" i="1"/>
  <c r="J11" i="1"/>
  <c r="J17" i="1"/>
  <c r="J15" i="1"/>
  <c r="J16" i="1"/>
  <c r="J14" i="1"/>
  <c r="J7" i="1"/>
  <c r="AK21" i="1" l="1"/>
  <c r="AL21" i="1" s="1"/>
  <c r="AO21" i="1"/>
  <c r="AP21" i="1" s="1"/>
  <c r="AI21" i="1"/>
  <c r="AJ21" i="1" s="1"/>
  <c r="AM21" i="1"/>
  <c r="AN21" i="1" s="1"/>
  <c r="AU8" i="1"/>
  <c r="AU20" i="1"/>
  <c r="AO12" i="1"/>
  <c r="AP12" i="1" s="1"/>
  <c r="AI12" i="1"/>
  <c r="AJ12" i="1" s="1"/>
  <c r="AM12" i="1"/>
  <c r="AN12" i="1" s="1"/>
  <c r="AK12" i="1"/>
  <c r="AL12" i="1" s="1"/>
  <c r="AU13" i="1"/>
  <c r="AI23" i="1"/>
  <c r="AJ23" i="1" s="1"/>
  <c r="AK23" i="1"/>
  <c r="AL23" i="1" s="1"/>
  <c r="AM23" i="1"/>
  <c r="AN23" i="1" s="1"/>
  <c r="AO23" i="1"/>
  <c r="AP23" i="1" s="1"/>
  <c r="AU16" i="1"/>
  <c r="AM25" i="1"/>
  <c r="AN25" i="1" s="1"/>
  <c r="AO25" i="1"/>
  <c r="AP25" i="1" s="1"/>
  <c r="AI25" i="1"/>
  <c r="AJ25" i="1" s="1"/>
  <c r="AK25" i="1"/>
  <c r="AL25" i="1" s="1"/>
  <c r="AU21" i="1"/>
  <c r="AM10" i="1"/>
  <c r="AN10" i="1" s="1"/>
  <c r="AI10" i="1"/>
  <c r="AJ10" i="1" s="1"/>
  <c r="AO10" i="1"/>
  <c r="AP10" i="1" s="1"/>
  <c r="AK10" i="1"/>
  <c r="AL10" i="1" s="1"/>
  <c r="AU6" i="1"/>
  <c r="AU9" i="1"/>
  <c r="AM19" i="1"/>
  <c r="AN19" i="1" s="1"/>
  <c r="AI19" i="1"/>
  <c r="AJ19" i="1" s="1"/>
  <c r="AO19" i="1"/>
  <c r="AP19" i="1" s="1"/>
  <c r="AK19" i="1"/>
  <c r="AL19" i="1" s="1"/>
  <c r="AU18" i="1"/>
  <c r="AM13" i="1"/>
  <c r="AN13" i="1" s="1"/>
  <c r="AK13" i="1"/>
  <c r="AL13" i="1" s="1"/>
  <c r="AO13" i="1"/>
  <c r="AP13" i="1" s="1"/>
  <c r="AI13" i="1"/>
  <c r="AJ13" i="1" s="1"/>
  <c r="AU12" i="1"/>
  <c r="AI22" i="1"/>
  <c r="AJ22" i="1" s="1"/>
  <c r="AM22" i="1"/>
  <c r="AN22" i="1" s="1"/>
  <c r="AO22" i="1"/>
  <c r="AP22" i="1" s="1"/>
  <c r="AK22" i="1"/>
  <c r="AL22" i="1" s="1"/>
  <c r="AU19" i="1"/>
  <c r="AK9" i="1"/>
  <c r="AL9" i="1" s="1"/>
  <c r="AI9" i="1"/>
  <c r="AJ9" i="1" s="1"/>
  <c r="AO9" i="1"/>
  <c r="AP9" i="1" s="1"/>
  <c r="AM9" i="1"/>
  <c r="AN9" i="1" s="1"/>
  <c r="AU22" i="1"/>
  <c r="AM6" i="1"/>
  <c r="AN6" i="1" s="1"/>
  <c r="AO6" i="1"/>
  <c r="AP6" i="1" s="1"/>
  <c r="AI6" i="1"/>
  <c r="AJ6" i="1" s="1"/>
  <c r="AK6" i="1"/>
  <c r="AL6" i="1" s="1"/>
  <c r="AU24" i="1"/>
  <c r="AI16" i="1"/>
  <c r="AJ16" i="1" s="1"/>
  <c r="AM16" i="1"/>
  <c r="AN16" i="1" s="1"/>
  <c r="AO16" i="1"/>
  <c r="AP16" i="1" s="1"/>
  <c r="AK16" i="1"/>
  <c r="AL16" i="1" s="1"/>
  <c r="AU26" i="1"/>
  <c r="AK7" i="1"/>
  <c r="AL7" i="1" s="1"/>
  <c r="AO7" i="1"/>
  <c r="AP7" i="1" s="1"/>
  <c r="AI7" i="1"/>
  <c r="AJ7" i="1" s="1"/>
  <c r="AM7" i="1"/>
  <c r="AN7" i="1" s="1"/>
  <c r="AM20" i="1"/>
  <c r="AN20" i="1" s="1"/>
  <c r="AU10" i="1"/>
  <c r="AO20" i="1"/>
  <c r="AP20" i="1" s="1"/>
  <c r="AK20" i="1"/>
  <c r="AL20" i="1" s="1"/>
  <c r="AI20" i="1"/>
  <c r="AJ20" i="1" s="1"/>
  <c r="AI18" i="1"/>
  <c r="AJ18" i="1" s="1"/>
  <c r="AU7" i="1"/>
  <c r="AK18" i="1"/>
  <c r="AL18" i="1" s="1"/>
  <c r="AM18" i="1"/>
  <c r="AN18" i="1" s="1"/>
  <c r="AO18" i="1"/>
  <c r="AP18" i="1" s="1"/>
  <c r="AU23" i="1"/>
  <c r="AI15" i="1"/>
  <c r="AJ15" i="1" s="1"/>
  <c r="AO15" i="1"/>
  <c r="AP15" i="1" s="1"/>
  <c r="AM15" i="1"/>
  <c r="AN15" i="1" s="1"/>
  <c r="AK15" i="1"/>
  <c r="AL15" i="1" s="1"/>
  <c r="AU25" i="1"/>
  <c r="AM14" i="1"/>
  <c r="AN14" i="1" s="1"/>
  <c r="AI14" i="1"/>
  <c r="AJ14" i="1" s="1"/>
  <c r="AK14" i="1"/>
  <c r="AL14" i="1" s="1"/>
  <c r="AO14" i="1"/>
  <c r="AP14" i="1" s="1"/>
  <c r="AU27" i="1"/>
  <c r="AM8" i="1"/>
  <c r="AN8" i="1" s="1"/>
  <c r="AI8" i="1"/>
  <c r="AJ8" i="1" s="1"/>
  <c r="AO8" i="1"/>
  <c r="AP8" i="1" s="1"/>
  <c r="AK8" i="1"/>
  <c r="AL8" i="1" s="1"/>
  <c r="AK24" i="1"/>
  <c r="AL24" i="1" s="1"/>
  <c r="AM24" i="1"/>
  <c r="AN24" i="1" s="1"/>
  <c r="AO24" i="1"/>
  <c r="AP24" i="1" s="1"/>
  <c r="AU14" i="1"/>
  <c r="AI24" i="1"/>
  <c r="AJ24" i="1" s="1"/>
  <c r="AU11" i="1"/>
  <c r="AO26" i="1"/>
  <c r="AP26" i="1" s="1"/>
  <c r="AM26" i="1"/>
  <c r="AN26" i="1" s="1"/>
  <c r="AI26" i="1"/>
  <c r="AJ26" i="1" s="1"/>
  <c r="AK26" i="1"/>
  <c r="AL26" i="1" s="1"/>
  <c r="AU15" i="1"/>
  <c r="AI11" i="1"/>
  <c r="AJ11" i="1" s="1"/>
  <c r="AK11" i="1"/>
  <c r="AL11" i="1" s="1"/>
  <c r="AM11" i="1"/>
  <c r="AN11" i="1" s="1"/>
  <c r="AO11" i="1"/>
  <c r="AP11" i="1" s="1"/>
  <c r="AI17" i="1"/>
  <c r="AJ17" i="1" s="1"/>
  <c r="AO17" i="1"/>
  <c r="AP17" i="1" s="1"/>
  <c r="AK17" i="1"/>
  <c r="AL17" i="1" s="1"/>
  <c r="AM17" i="1"/>
  <c r="AN17" i="1" s="1"/>
  <c r="AX26" i="1"/>
  <c r="AX27" i="1"/>
  <c r="AU274" i="1" l="1"/>
  <c r="AU275" i="1" s="1"/>
  <c r="AX6" i="1"/>
  <c r="AX7" i="1"/>
  <c r="AX8" i="1"/>
  <c r="AX9" i="1"/>
  <c r="AX10" i="1"/>
  <c r="AX11" i="1"/>
  <c r="AX12" i="1"/>
  <c r="AX13" i="1"/>
  <c r="AX14" i="1"/>
  <c r="AX15" i="1"/>
  <c r="AX16" i="1"/>
  <c r="AX18" i="1"/>
  <c r="AX19" i="1"/>
  <c r="AX20" i="1"/>
  <c r="AX21" i="1"/>
  <c r="AX22" i="1"/>
  <c r="AX23" i="1"/>
  <c r="AX24" i="1"/>
  <c r="AX25" i="1"/>
  <c r="AX274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<sst xmlns="http://schemas.openxmlformats.org/spreadsheetml/2006/main" count="4046" uniqueCount="767">
  <si>
    <t>Max Twister</t>
  </si>
  <si>
    <t>Max Speed</t>
  </si>
  <si>
    <t>Max Turbo</t>
  </si>
  <si>
    <t>Max Art</t>
  </si>
  <si>
    <t>Eco Straw</t>
  </si>
  <si>
    <t>Max Coke</t>
  </si>
  <si>
    <t>Mini Tank</t>
  </si>
  <si>
    <t>Max Dynamic</t>
  </si>
  <si>
    <t>0011</t>
  </si>
  <si>
    <t>0013</t>
  </si>
  <si>
    <t>0015</t>
  </si>
  <si>
    <t>0041</t>
  </si>
  <si>
    <t>0078</t>
  </si>
  <si>
    <t xml:space="preserve">Max Flask </t>
  </si>
  <si>
    <t>Max Power</t>
  </si>
  <si>
    <t xml:space="preserve">Max Motion </t>
  </si>
  <si>
    <t>Max Energy</t>
  </si>
  <si>
    <t>SKU</t>
  </si>
  <si>
    <t xml:space="preserve">Material </t>
  </si>
  <si>
    <t>Total</t>
  </si>
  <si>
    <t>Click here</t>
  </si>
  <si>
    <t xml:space="preserve"> Sportive Shaker</t>
  </si>
  <si>
    <t xml:space="preserve">Football Bottle </t>
  </si>
  <si>
    <t>No</t>
  </si>
  <si>
    <t xml:space="preserve">Max soft </t>
  </si>
  <si>
    <t>0014</t>
  </si>
  <si>
    <t>0018</t>
  </si>
  <si>
    <t>0071</t>
  </si>
  <si>
    <t>0371</t>
  </si>
  <si>
    <t>Unit</t>
  </si>
  <si>
    <t>PP</t>
  </si>
  <si>
    <t>L</t>
  </si>
  <si>
    <t>W</t>
  </si>
  <si>
    <t>H</t>
  </si>
  <si>
    <t>CBM</t>
  </si>
  <si>
    <t>Kg</t>
  </si>
  <si>
    <t>G.Wt.</t>
  </si>
  <si>
    <t>Max Forma (800ml)</t>
  </si>
  <si>
    <t>0075</t>
  </si>
  <si>
    <t>0082</t>
  </si>
  <si>
    <t>PET</t>
  </si>
  <si>
    <t>Max Aqua</t>
  </si>
  <si>
    <t>0083</t>
  </si>
  <si>
    <t>Max Carbon</t>
  </si>
  <si>
    <t>2912</t>
  </si>
  <si>
    <t>B:0.850
C:0.250</t>
  </si>
  <si>
    <t xml:space="preserve">Max Aqua 900ml </t>
  </si>
  <si>
    <t>2913</t>
  </si>
  <si>
    <t>Max Crystal (Bottle 850ml + Cup 250ml)</t>
  </si>
  <si>
    <t>850
250</t>
  </si>
  <si>
    <t>Material</t>
  </si>
  <si>
    <t>Shrink</t>
  </si>
  <si>
    <t>Polybag</t>
  </si>
  <si>
    <t xml:space="preserve">Shrink </t>
  </si>
  <si>
    <t>N.Wt</t>
  </si>
  <si>
    <t xml:space="preserve"> Power Plus Bottle </t>
  </si>
  <si>
    <t>0070</t>
  </si>
  <si>
    <t>Max Life (1 Lt)</t>
  </si>
  <si>
    <t>Container (s)</t>
  </si>
  <si>
    <t>1638</t>
  </si>
  <si>
    <t>1657</t>
  </si>
  <si>
    <t>1681</t>
  </si>
  <si>
    <t>Drinkware - Bottle</t>
  </si>
  <si>
    <t xml:space="preserve">Pack </t>
  </si>
  <si>
    <t>Barcode</t>
  </si>
  <si>
    <t>FCL 40ft HC
68 CBM</t>
  </si>
  <si>
    <t>FCL 20ft
28 CBM</t>
  </si>
  <si>
    <t>mL</t>
  </si>
  <si>
    <t>m³</t>
  </si>
  <si>
    <t>mm</t>
  </si>
  <si>
    <t>Big Meal Set 
(lunchbox + bottle)</t>
  </si>
  <si>
    <t>Food Container - Lunchbox Set</t>
  </si>
  <si>
    <t>1634</t>
  </si>
  <si>
    <t xml:space="preserve">Set </t>
  </si>
  <si>
    <t>B:0.700
L:1.700</t>
  </si>
  <si>
    <t>700
1,700</t>
  </si>
  <si>
    <t>PET/PP</t>
  </si>
  <si>
    <t>N/A</t>
  </si>
  <si>
    <t xml:space="preserve">Gift Box </t>
  </si>
  <si>
    <t>Happy Meal Set 
(Lunchbox + Bottle)</t>
  </si>
  <si>
    <t>1635</t>
  </si>
  <si>
    <t>B:0.700
L:1.000</t>
  </si>
  <si>
    <t xml:space="preserve">700
1000
</t>
  </si>
  <si>
    <t>Hero Set 
(Lunchbox + Bottle + Cutlery set)</t>
  </si>
  <si>
    <t>1649</t>
  </si>
  <si>
    <t>B: 0.750
L: 1.100</t>
  </si>
  <si>
    <t>750
1,100</t>
  </si>
  <si>
    <t>Gift Box</t>
  </si>
  <si>
    <t>Tasty Box 
(Lunchbox + Cutlery set)</t>
  </si>
  <si>
    <t>Food Container - Lunchbox</t>
  </si>
  <si>
    <t>0399</t>
  </si>
  <si>
    <t>Mini Tasty
(Lunchbox + Cutlery set)</t>
  </si>
  <si>
    <t>1656</t>
  </si>
  <si>
    <t xml:space="preserve">Foodie Box </t>
  </si>
  <si>
    <t>1622</t>
  </si>
  <si>
    <t>Boom set (lunch box + water bottle)</t>
  </si>
  <si>
    <t>0372</t>
  </si>
  <si>
    <t>Set</t>
  </si>
  <si>
    <t>B: 0.500
L: 1.100</t>
  </si>
  <si>
    <t>500
1,100</t>
  </si>
  <si>
    <t>70
185</t>
  </si>
  <si>
    <t>70
135</t>
  </si>
  <si>
    <t>175
75</t>
  </si>
  <si>
    <t>Joy set (lunch box + water bottle)</t>
  </si>
  <si>
    <t>0374</t>
  </si>
  <si>
    <t>B: 0.700
L: 1.200</t>
  </si>
  <si>
    <t>700
1,200</t>
  </si>
  <si>
    <t>90
230</t>
  </si>
  <si>
    <t>75
150</t>
  </si>
  <si>
    <t>225
80</t>
  </si>
  <si>
    <t xml:space="preserve">Mini Mega </t>
  </si>
  <si>
    <t>0373</t>
  </si>
  <si>
    <t>Master Lunchbox</t>
  </si>
  <si>
    <t>0345</t>
  </si>
  <si>
    <t>Small Safari Box - Set of 4</t>
  </si>
  <si>
    <t>Food Container - Box Set</t>
  </si>
  <si>
    <t>1694</t>
  </si>
  <si>
    <t>Large Safari Box - Set of 4</t>
  </si>
  <si>
    <t>1682</t>
  </si>
  <si>
    <t>School Soap Box</t>
  </si>
  <si>
    <t>Houseware - Soap Box</t>
  </si>
  <si>
    <t>0306</t>
  </si>
  <si>
    <t>Max Lunchbox</t>
  </si>
  <si>
    <t>0067</t>
  </si>
  <si>
    <t>Mega Lunchbox</t>
  </si>
  <si>
    <t>0065</t>
  </si>
  <si>
    <t>Rest Lunch Box</t>
  </si>
  <si>
    <t>1675</t>
  </si>
  <si>
    <t xml:space="preserve">Lunch Box with Spoon &amp; Fork </t>
  </si>
  <si>
    <t>1627</t>
  </si>
  <si>
    <t>Trendy Lunch Box</t>
  </si>
  <si>
    <t>1664</t>
  </si>
  <si>
    <t>Lunch Box with Handle</t>
  </si>
  <si>
    <t>1621</t>
  </si>
  <si>
    <t>Pencil Case</t>
  </si>
  <si>
    <t>Houseware - Pencil Case</t>
  </si>
  <si>
    <t>0003</t>
  </si>
  <si>
    <t>Fresh Box</t>
  </si>
  <si>
    <t>0009</t>
  </si>
  <si>
    <t>Dream Box</t>
  </si>
  <si>
    <t>0012</t>
  </si>
  <si>
    <t>Star Box</t>
  </si>
  <si>
    <t>0008</t>
  </si>
  <si>
    <t xml:space="preserve">Trendy Box with Spoon &amp;Fork </t>
  </si>
  <si>
    <t>1680</t>
  </si>
  <si>
    <t>Houseware - Storage Box</t>
  </si>
  <si>
    <t xml:space="preserve">Face Shield - Kids </t>
  </si>
  <si>
    <t>Houseware - Face Shield</t>
  </si>
  <si>
    <t>0086</t>
  </si>
  <si>
    <t>Square Mug (Set of 3)</t>
  </si>
  <si>
    <t>Drinkware - Mug Set</t>
  </si>
  <si>
    <t>0057</t>
  </si>
  <si>
    <t>Kids set</t>
  </si>
  <si>
    <t>Food Container - Tableware Set</t>
  </si>
  <si>
    <t>1605</t>
  </si>
  <si>
    <t>Cup: 0.44</t>
  </si>
  <si>
    <t>155
80</t>
  </si>
  <si>
    <t>35
110</t>
  </si>
  <si>
    <t>Flat Set (Cup+Bowl+Plate+Spoon+Fork+Knife)</t>
  </si>
  <si>
    <t>Kitchenware - Tableware Set</t>
  </si>
  <si>
    <t>0099</t>
  </si>
  <si>
    <t>85
125
230</t>
  </si>
  <si>
    <t>115
55
20</t>
  </si>
  <si>
    <t>Funky Mug ( Set of 3 )</t>
  </si>
  <si>
    <t>1673</t>
  </si>
  <si>
    <t>Cup with strow (Set of 2)</t>
  </si>
  <si>
    <t>Drinkware - Cup Set</t>
  </si>
  <si>
    <t>Smiley Cup (Set of 3)</t>
  </si>
  <si>
    <t>1614</t>
  </si>
  <si>
    <t>Fanta Mug ( Set of 3 )</t>
  </si>
  <si>
    <t>1672</t>
  </si>
  <si>
    <t>Smiley cup (Set of 4)</t>
  </si>
  <si>
    <t>1606</t>
  </si>
  <si>
    <t>Coin Box</t>
  </si>
  <si>
    <t>Houseware - Coin Box</t>
  </si>
  <si>
    <t>1623</t>
  </si>
  <si>
    <t>Max Minions</t>
  </si>
  <si>
    <t>0010</t>
  </si>
  <si>
    <t>Max Kitty</t>
  </si>
  <si>
    <t>0017</t>
  </si>
  <si>
    <t>Top Jar - Set of 3 (860 ml*3)</t>
  </si>
  <si>
    <t>Food Container - Jar Set</t>
  </si>
  <si>
    <t>0056</t>
  </si>
  <si>
    <t>Top Jar - Set of 4 (400ml*4)</t>
  </si>
  <si>
    <t>0053</t>
  </si>
  <si>
    <t>Top Jar - Set of 3 (700ml*3)</t>
  </si>
  <si>
    <t>0054</t>
  </si>
  <si>
    <t>Top Jar - Set of 2 (1300ml*2)</t>
  </si>
  <si>
    <t>0055</t>
  </si>
  <si>
    <t>Top Jar - Set of 2 (1400ml*2)</t>
  </si>
  <si>
    <t>1630</t>
  </si>
  <si>
    <t>2 X 1.400</t>
  </si>
  <si>
    <t>Glossy jar(450 ml)</t>
  </si>
  <si>
    <t>Food Container - Jar</t>
  </si>
  <si>
    <t>0387</t>
  </si>
  <si>
    <t>Glossy jar(900 ml)</t>
  </si>
  <si>
    <t>0386</t>
  </si>
  <si>
    <t>Glossy jar (1.7 L.T)</t>
  </si>
  <si>
    <t>0384</t>
  </si>
  <si>
    <t>Glossy Jar 2.4 Lt.</t>
  </si>
  <si>
    <t>0388</t>
  </si>
  <si>
    <t>Ultra Jar  (4.7 LT)</t>
  </si>
  <si>
    <t>0392</t>
  </si>
  <si>
    <t xml:space="preserve">Grand Jar 5 LT </t>
  </si>
  <si>
    <t>2915</t>
  </si>
  <si>
    <t>Ultra Stand 2 (7 pcs)</t>
  </si>
  <si>
    <t>0396</t>
  </si>
  <si>
    <t>3 X 0.860
4 X 0.400</t>
  </si>
  <si>
    <t>860
400</t>
  </si>
  <si>
    <t>Ultra Jar (860 ml)</t>
  </si>
  <si>
    <t>0352</t>
  </si>
  <si>
    <t>Ultra Jar (1.4 Lt)</t>
  </si>
  <si>
    <t>0353</t>
  </si>
  <si>
    <t>Ultra Jar stand (Set of 7 pcs)</t>
  </si>
  <si>
    <t>0355</t>
  </si>
  <si>
    <t>3 X 0.400
3 X 0.700
1 X 1.300</t>
  </si>
  <si>
    <t>400
700
1300</t>
  </si>
  <si>
    <t>Woody Round Stackable Jar (500 ml)</t>
  </si>
  <si>
    <t>0335</t>
  </si>
  <si>
    <t>Woody Round Stackable Jar (850 ml)</t>
  </si>
  <si>
    <t>0336</t>
  </si>
  <si>
    <t>Woody Round Stackable Jar (1Lt.)</t>
  </si>
  <si>
    <t>0337</t>
  </si>
  <si>
    <t>Woody Square Stackable Jar (600 ml)</t>
  </si>
  <si>
    <t>0338</t>
  </si>
  <si>
    <t>Woody Square Stackable Jar (800 ml)</t>
  </si>
  <si>
    <t>0339</t>
  </si>
  <si>
    <t>Woody Square Stackable Jar (1.5 Lt.)</t>
  </si>
  <si>
    <t>0340</t>
  </si>
  <si>
    <t>Lego Jar (400 ml)</t>
  </si>
  <si>
    <t>0325</t>
  </si>
  <si>
    <t>Lego Jar (700 ml)</t>
  </si>
  <si>
    <t>0326</t>
  </si>
  <si>
    <t>Lego jar (1 Lt)</t>
  </si>
  <si>
    <t>0327</t>
  </si>
  <si>
    <t>Dry Food Canister 2 (580 ml)</t>
  </si>
  <si>
    <t>1645</t>
  </si>
  <si>
    <t>Dry Food Canister 1 (288 ml)</t>
  </si>
  <si>
    <t>1646</t>
  </si>
  <si>
    <t>Rich Jar 1 Lt</t>
  </si>
  <si>
    <t>2919</t>
  </si>
  <si>
    <t xml:space="preserve">Rich Jar 1.5 LT </t>
  </si>
  <si>
    <t>2920</t>
  </si>
  <si>
    <t>Dry Food Canister 3 (1.3 Lt )</t>
  </si>
  <si>
    <t>1643</t>
  </si>
  <si>
    <t>Dry Food Canister 4 (2.2 Lt )</t>
  </si>
  <si>
    <t>1644</t>
  </si>
  <si>
    <t>Spices Jar - Set of 3</t>
  </si>
  <si>
    <t>1626</t>
  </si>
  <si>
    <t xml:space="preserve">Shrink+ Cartoon tray </t>
  </si>
  <si>
    <t>Spices Jar - Set of 4 (800 ml)</t>
  </si>
  <si>
    <t>1625</t>
  </si>
  <si>
    <t>Spices Jar - Set of 6 (460 ml)</t>
  </si>
  <si>
    <t>1624</t>
  </si>
  <si>
    <t>Lego Jar (288 ml)</t>
  </si>
  <si>
    <t>1662</t>
  </si>
  <si>
    <t xml:space="preserve">Spices Set (6 pcs) </t>
  </si>
  <si>
    <t>2907</t>
  </si>
  <si>
    <t>2 X 0.400
2 X 0.700
2 X 1.000</t>
  </si>
  <si>
    <t>400
700
1,000</t>
  </si>
  <si>
    <t>Polybag+ Gift Box</t>
  </si>
  <si>
    <t>Spices Jar ( Set of 4 )</t>
  </si>
  <si>
    <t>1647</t>
  </si>
  <si>
    <t>1 X 0.460
1 X 0.800
1 X 1.235
1 X 2.030</t>
  </si>
  <si>
    <t>460
800
1,235
2,030</t>
  </si>
  <si>
    <t>90
105
120
135</t>
  </si>
  <si>
    <t>115
135
155
175</t>
  </si>
  <si>
    <t>Dry Food Canister 5 (3.7 Lt)</t>
  </si>
  <si>
    <t>0005</t>
  </si>
  <si>
    <t>Rattan Jar - Set of 2  (1.5 Lt)</t>
  </si>
  <si>
    <t>0068</t>
  </si>
  <si>
    <t>Rattan Jar - Set of 3 (360 ml)</t>
  </si>
  <si>
    <t>Rattan Jar ( Set of 2 )
 (890 ml)</t>
  </si>
  <si>
    <t>0073</t>
  </si>
  <si>
    <t>Rattan Jar - Set of 3 (540 ml)</t>
  </si>
  <si>
    <t>0074</t>
  </si>
  <si>
    <t>Frutto Food Container (500 ml)
Available in 6 designs</t>
  </si>
  <si>
    <t>Food Container - Box</t>
  </si>
  <si>
    <t>1683</t>
  </si>
  <si>
    <t>Frutto Food Container (900 ml)
Available in 6 designs</t>
  </si>
  <si>
    <t>0096</t>
  </si>
  <si>
    <t>Frutto Food Container (1.5 L.T)
Available in 6 designs</t>
  </si>
  <si>
    <t>0097</t>
  </si>
  <si>
    <t>Frutto Food Container (3 L.T)
Available in 6 designs</t>
  </si>
  <si>
    <t>0098</t>
  </si>
  <si>
    <t>Rectangular food container ( Set of 5 )</t>
  </si>
  <si>
    <t>0359</t>
  </si>
  <si>
    <t>1 X 0.250
1 X 0.500
1 X 0.900
1 X 1.500
1 X 3.000</t>
  </si>
  <si>
    <t>250
500
900
1500
3000</t>
  </si>
  <si>
    <t>135
165
205
255
315</t>
  </si>
  <si>
    <t>90
110
135
165
205</t>
  </si>
  <si>
    <t>40
50
60
75
90</t>
  </si>
  <si>
    <t>Rectangular food container ( Set of 3 )</t>
  </si>
  <si>
    <t>0360</t>
  </si>
  <si>
    <t xml:space="preserve">1 X 0.250 
1 X 0.500
1 X 0.900 </t>
  </si>
  <si>
    <t>250
500
900</t>
  </si>
  <si>
    <t>135
165
205</t>
  </si>
  <si>
    <t>90
110
135</t>
  </si>
  <si>
    <t>40
50
60</t>
  </si>
  <si>
    <t>Ramadan container (900 ml)</t>
  </si>
  <si>
    <t>0367</t>
  </si>
  <si>
    <t>Ramadan container (1.5 L.T)</t>
  </si>
  <si>
    <t>0366</t>
  </si>
  <si>
    <t>Ramadan container (3 L.T)</t>
  </si>
  <si>
    <t>0361</t>
  </si>
  <si>
    <t>Flex Storage  - (2.5 Lt)</t>
  </si>
  <si>
    <t>Food Container - Storage Box</t>
  </si>
  <si>
    <t>0347</t>
  </si>
  <si>
    <t>Flex Storage Set of 2 - (1.5 Lt)</t>
  </si>
  <si>
    <t>Food Container - Storage Box Set</t>
  </si>
  <si>
    <t>0346/2</t>
  </si>
  <si>
    <t>Multi Storage Box (7 Lt)</t>
  </si>
  <si>
    <t>0066</t>
  </si>
  <si>
    <t>Multi Storage Box (3 Lt)</t>
  </si>
  <si>
    <t>0076</t>
  </si>
  <si>
    <t>Freeze Food Container  (Set of 2)</t>
  </si>
  <si>
    <t>0088</t>
  </si>
  <si>
    <t>Magnum Food Container (Set of 2)</t>
  </si>
  <si>
    <t>0077</t>
  </si>
  <si>
    <t>Circular Food Container (Set of 3)</t>
  </si>
  <si>
    <t>1665</t>
  </si>
  <si>
    <t>1 X 0.450 
1 X 0.930
1 X 1.600</t>
  </si>
  <si>
    <t>450
930
1,600</t>
  </si>
  <si>
    <t>135
165
190</t>
  </si>
  <si>
    <t>60
70
80</t>
  </si>
  <si>
    <t>Food Container (2/3) - Set of 3</t>
  </si>
  <si>
    <t>1616</t>
  </si>
  <si>
    <t>3 X 0.700</t>
  </si>
  <si>
    <t>Food Container (3/3) - Set of 3</t>
  </si>
  <si>
    <t>1618</t>
  </si>
  <si>
    <t>3 X 1.000</t>
  </si>
  <si>
    <t>Food Container (2-3-4) - Set of 3</t>
  </si>
  <si>
    <t>1615</t>
  </si>
  <si>
    <t>1 X 0.700
1 X 1.000
1 X 1.500</t>
  </si>
  <si>
    <t>700
1000
1500</t>
  </si>
  <si>
    <t>140
180
225</t>
  </si>
  <si>
    <t>70
90
110</t>
  </si>
  <si>
    <t>Food Container (1-2-3) - Set of 3</t>
  </si>
  <si>
    <t>1617</t>
  </si>
  <si>
    <t xml:space="preserve">1 X 0.340
1 X 0.700 
1 X 1.000                                                        </t>
  </si>
  <si>
    <t>340
700
1000</t>
  </si>
  <si>
    <t>115
140
180</t>
  </si>
  <si>
    <t>55
70
90</t>
  </si>
  <si>
    <t>Food Container (1-2-3-4-5) - Set of 5</t>
  </si>
  <si>
    <t>1631</t>
  </si>
  <si>
    <t xml:space="preserve">1 X 0.340
1 X 0.700
1 X 1.000
1 X 1.500
1 X 3.000 </t>
  </si>
  <si>
    <t>340
700
1,000
1,500
3,000</t>
  </si>
  <si>
    <t>115
140
180
225
280</t>
  </si>
  <si>
    <t>55
70
90
110
140</t>
  </si>
  <si>
    <t>Jute Laundry Basket 
(2x6 stacked &amp; packed in 2 polybags)</t>
  </si>
  <si>
    <t>Houseware - Laundry Basket</t>
  </si>
  <si>
    <t>0329</t>
  </si>
  <si>
    <t xml:space="preserve">Polybag </t>
  </si>
  <si>
    <t>Houseware - Basin</t>
  </si>
  <si>
    <t>Detergent Bucket (White/Gray)</t>
  </si>
  <si>
    <t>0318</t>
  </si>
  <si>
    <t>Detergent Bucket Color (6Lt)</t>
  </si>
  <si>
    <t>0087</t>
  </si>
  <si>
    <t>Laundry Clip Basket</t>
  </si>
  <si>
    <t>Houseware - Clip Basket</t>
  </si>
  <si>
    <t>1636</t>
  </si>
  <si>
    <t>Detergent Bucket Color</t>
  </si>
  <si>
    <t>0022</t>
  </si>
  <si>
    <t xml:space="preserve">Detergent Bucket </t>
  </si>
  <si>
    <t>1632</t>
  </si>
  <si>
    <t xml:space="preserve">Cleaner Spray 700 ml </t>
  </si>
  <si>
    <t xml:space="preserve">Houseware - Sprayer </t>
  </si>
  <si>
    <t>0385</t>
  </si>
  <si>
    <t>Carrot Sprayer</t>
  </si>
  <si>
    <t>0398</t>
  </si>
  <si>
    <t>Water Spray</t>
  </si>
  <si>
    <t>1697</t>
  </si>
  <si>
    <t>Handy Soap Dispenser 500 ml</t>
  </si>
  <si>
    <t>Houseware - Liquid Soap Dispenser</t>
  </si>
  <si>
    <t>0391</t>
  </si>
  <si>
    <t xml:space="preserve">Shrink + Cartoon tray                </t>
  </si>
  <si>
    <t>Tidy Soap Dispenser 600 ml</t>
  </si>
  <si>
    <t>0390</t>
  </si>
  <si>
    <t>Double Bomba Dispenser</t>
  </si>
  <si>
    <t>1674</t>
  </si>
  <si>
    <t xml:space="preserve">Jute Organizer Unit </t>
  </si>
  <si>
    <t xml:space="preserve">Houseware - Organizer Unit </t>
  </si>
  <si>
    <t>2901</t>
  </si>
  <si>
    <t>Liquid Pump</t>
  </si>
  <si>
    <t>0341</t>
  </si>
  <si>
    <t xml:space="preserve">Sponge Holder &amp; Dispenser </t>
  </si>
  <si>
    <t>0028</t>
  </si>
  <si>
    <t>Water Spray Diamond</t>
  </si>
  <si>
    <t>0043</t>
  </si>
  <si>
    <t>Sponge Holder</t>
  </si>
  <si>
    <t>Kitchenware - Sponge Holder</t>
  </si>
  <si>
    <t>1603</t>
  </si>
  <si>
    <t>Soap Holder</t>
  </si>
  <si>
    <t>Houseware - Soap Holder</t>
  </si>
  <si>
    <t>1668</t>
  </si>
  <si>
    <t>Oval Soap Holder</t>
  </si>
  <si>
    <t>1613</t>
  </si>
  <si>
    <t>Bride Set - Set of 5</t>
  </si>
  <si>
    <t>Houseware - Shower Set</t>
  </si>
  <si>
    <t>1637</t>
  </si>
  <si>
    <t>Brush Holder</t>
  </si>
  <si>
    <t>Houseware - Toothbrush holder</t>
  </si>
  <si>
    <t>1693</t>
  </si>
  <si>
    <t>Big Oval Funnel (300ml)</t>
  </si>
  <si>
    <t>Kitchenware - Oil Funnel</t>
  </si>
  <si>
    <t>0363</t>
  </si>
  <si>
    <t>Small Oval Funnel (100ml)</t>
  </si>
  <si>
    <t>0362</t>
  </si>
  <si>
    <t>Sink Strainer With Chopping Board</t>
  </si>
  <si>
    <t>Kitchenware - Sink Strainer</t>
  </si>
  <si>
    <t>0334</t>
  </si>
  <si>
    <t>Sink Strainer Without Chopping Board</t>
  </si>
  <si>
    <t>Houseware - Sink Strainer</t>
  </si>
  <si>
    <t>0343</t>
  </si>
  <si>
    <t xml:space="preserve">Fresco Chopping Dish </t>
  </si>
  <si>
    <t>Kitchenware - Chopping Box</t>
  </si>
  <si>
    <t>0304</t>
  </si>
  <si>
    <t>Eggs Holder</t>
  </si>
  <si>
    <t>Kitchenware - Eggs Holder</t>
  </si>
  <si>
    <t>0309</t>
  </si>
  <si>
    <t>Verona - S (3.6 Lt)</t>
  </si>
  <si>
    <t>0058</t>
  </si>
  <si>
    <t>Verona - M (5 Lt)</t>
  </si>
  <si>
    <t>0059</t>
  </si>
  <si>
    <t>Verona - L (6.7 Lt)</t>
  </si>
  <si>
    <t>0060</t>
  </si>
  <si>
    <t>Verona - XL (8.5 Lt)</t>
  </si>
  <si>
    <t>0061</t>
  </si>
  <si>
    <t xml:space="preserve"> Flexi Fridge (Set of 3)</t>
  </si>
  <si>
    <t>Kitchenware - Tray</t>
  </si>
  <si>
    <t>0025</t>
  </si>
  <si>
    <t>200
255
355</t>
  </si>
  <si>
    <t>140
195
255</t>
  </si>
  <si>
    <t>60
60
60</t>
  </si>
  <si>
    <t>Flexi Fridge Basket 1</t>
  </si>
  <si>
    <t>0091</t>
  </si>
  <si>
    <t>Flexi Fridge Basket 2</t>
  </si>
  <si>
    <t>0092</t>
  </si>
  <si>
    <t>Flexi Fridge Basket 3</t>
  </si>
  <si>
    <t>0093</t>
  </si>
  <si>
    <t>Squeezer</t>
  </si>
  <si>
    <t>Kitchenware - Citrus Squeezer</t>
  </si>
  <si>
    <t>1602</t>
  </si>
  <si>
    <t>Double Strainer</t>
  </si>
  <si>
    <t>Kitchenware - Strainer</t>
  </si>
  <si>
    <t>1609</t>
  </si>
  <si>
    <t>Butter Container</t>
  </si>
  <si>
    <t>0002</t>
  </si>
  <si>
    <t xml:space="preserve"> Small Circular Strainer</t>
  </si>
  <si>
    <t>1659</t>
  </si>
  <si>
    <t xml:space="preserve">Medium Circular Strainer </t>
  </si>
  <si>
    <t>1660</t>
  </si>
  <si>
    <t xml:space="preserve">Large Circular Strainer  </t>
  </si>
  <si>
    <t>1661</t>
  </si>
  <si>
    <t>1696</t>
  </si>
  <si>
    <t>Boat Squeezer</t>
  </si>
  <si>
    <t>1601</t>
  </si>
  <si>
    <t>Big Round Funnel</t>
  </si>
  <si>
    <t>1628</t>
  </si>
  <si>
    <t>Small Round Funnel</t>
  </si>
  <si>
    <t>1619</t>
  </si>
  <si>
    <t xml:space="preserve">Spices Holder (Set of 4) </t>
  </si>
  <si>
    <t>1691</t>
  </si>
  <si>
    <t xml:space="preserve">Spices Holder (Set of 3) </t>
  </si>
  <si>
    <t>1689</t>
  </si>
  <si>
    <t>Spices Holder (Set of 2)</t>
  </si>
  <si>
    <t>1690</t>
  </si>
  <si>
    <t>Vegetable Strainer</t>
  </si>
  <si>
    <t>1650</t>
  </si>
  <si>
    <t xml:space="preserve">Rectangular Bowl with Strainer </t>
  </si>
  <si>
    <t>1692</t>
  </si>
  <si>
    <t>Rice Strainer</t>
  </si>
  <si>
    <t>1699</t>
  </si>
  <si>
    <t>Kitchen Utensils (Set of 4)</t>
  </si>
  <si>
    <t>Kitchenware - Serving Utensils</t>
  </si>
  <si>
    <t>0001</t>
  </si>
  <si>
    <t>Pizza Cutter</t>
  </si>
  <si>
    <t>Kitchenware - Cake Server</t>
  </si>
  <si>
    <t>1629</t>
  </si>
  <si>
    <t>Display Card</t>
  </si>
  <si>
    <t>Spoon Holder</t>
  </si>
  <si>
    <t>Houseware - Cutlery Holder</t>
  </si>
  <si>
    <t>1620</t>
  </si>
  <si>
    <t>Rectangular Strainer (Set of 3)</t>
  </si>
  <si>
    <t>1685</t>
  </si>
  <si>
    <t>280
320
345</t>
  </si>
  <si>
    <t>200
240
285</t>
  </si>
  <si>
    <t>95
105
110</t>
  </si>
  <si>
    <t xml:space="preserve">Large Rectangular Strainer </t>
  </si>
  <si>
    <t>1686</t>
  </si>
  <si>
    <t>Medium Rectangular Strainer</t>
  </si>
  <si>
    <t>1687</t>
  </si>
  <si>
    <t>6224008616870</t>
  </si>
  <si>
    <t>Small Rectangular Strainer</t>
  </si>
  <si>
    <t>1688</t>
  </si>
  <si>
    <t>Ice Cube (Set of 2)</t>
  </si>
  <si>
    <t>Kitchenware - Ice Cube Set</t>
  </si>
  <si>
    <t>1612</t>
  </si>
  <si>
    <t xml:space="preserve">Spoon Drawer + Sliding Part </t>
  </si>
  <si>
    <t>Kitchenware - Cutlery Organizer</t>
  </si>
  <si>
    <t>0023</t>
  </si>
  <si>
    <t>Dantel Spoon Holder</t>
  </si>
  <si>
    <t>Kitchenware - Cutlery Holder</t>
  </si>
  <si>
    <t>0024</t>
  </si>
  <si>
    <t>Dantel Basket</t>
  </si>
  <si>
    <t>Houseware - Decorative Basket</t>
  </si>
  <si>
    <t>0029</t>
  </si>
  <si>
    <t>Round Strainer</t>
  </si>
  <si>
    <t>0030</t>
  </si>
  <si>
    <t xml:space="preserve"> Curve Spoon Holder</t>
  </si>
  <si>
    <t>0020</t>
  </si>
  <si>
    <t>Sugar Shaker</t>
  </si>
  <si>
    <t>Food Container - Sugar Shaker</t>
  </si>
  <si>
    <t>2918</t>
  </si>
  <si>
    <t xml:space="preserve">Loungo Mug </t>
  </si>
  <si>
    <t>Drinkware - Mug</t>
  </si>
  <si>
    <t>2917</t>
  </si>
  <si>
    <t xml:space="preserve">Salad Spinner </t>
  </si>
  <si>
    <t>2939</t>
  </si>
  <si>
    <t xml:space="preserve">Vita Juicer </t>
  </si>
  <si>
    <t>2921</t>
  </si>
  <si>
    <t>6224003429215</t>
  </si>
  <si>
    <t>Houseware - Storage Bucket</t>
  </si>
  <si>
    <t>Torta Holder</t>
  </si>
  <si>
    <t>Food Container - Cake Holder</t>
  </si>
  <si>
    <t>0397</t>
  </si>
  <si>
    <t>Houseware - Trash Bin</t>
  </si>
  <si>
    <t>Popcorn Box</t>
  </si>
  <si>
    <t>0316</t>
  </si>
  <si>
    <t>French Cups (Set of 4)</t>
  </si>
  <si>
    <t>0328</t>
  </si>
  <si>
    <t xml:space="preserve">Display Card + Shrink </t>
  </si>
  <si>
    <t>Round fruity (Set of 4)</t>
  </si>
  <si>
    <t>Food Container - Bowl Set</t>
  </si>
  <si>
    <t>0094</t>
  </si>
  <si>
    <t xml:space="preserve">Gift Box + Shrink </t>
  </si>
  <si>
    <t>Square fruity (Set of 4)</t>
  </si>
  <si>
    <t>0095</t>
  </si>
  <si>
    <t>Circular Flora Plate</t>
  </si>
  <si>
    <t>Food Container - Plate</t>
  </si>
  <si>
    <t>0045</t>
  </si>
  <si>
    <t>Oval Flora Plate 1</t>
  </si>
  <si>
    <t>0047</t>
  </si>
  <si>
    <t>Oval Flora Plate 2</t>
  </si>
  <si>
    <t>0048</t>
  </si>
  <si>
    <t>Oval Flora Plate 3</t>
  </si>
  <si>
    <t>0049</t>
  </si>
  <si>
    <t>Oval Flora Plate 4</t>
  </si>
  <si>
    <t>0050</t>
  </si>
  <si>
    <t>Oval Flora Plate 5</t>
  </si>
  <si>
    <t>0051</t>
  </si>
  <si>
    <t>Nuts Board</t>
  </si>
  <si>
    <t>Food Container - Serving Tray</t>
  </si>
  <si>
    <t>0062</t>
  </si>
  <si>
    <t>Oval Serving Tray</t>
  </si>
  <si>
    <t>Food Container - Tray</t>
  </si>
  <si>
    <t>1611</t>
  </si>
  <si>
    <t>Cake Container</t>
  </si>
  <si>
    <t>1608</t>
  </si>
  <si>
    <t>Bowl (Set of 3)</t>
  </si>
  <si>
    <t>0004</t>
  </si>
  <si>
    <t>Snack Board</t>
  </si>
  <si>
    <t>0026</t>
  </si>
  <si>
    <t xml:space="preserve">Square Flora Bowl  </t>
  </si>
  <si>
    <t>Food Container - Bowl</t>
  </si>
  <si>
    <t>0052</t>
  </si>
  <si>
    <t xml:space="preserve"> Circular Flora Bowl</t>
  </si>
  <si>
    <t>0042</t>
  </si>
  <si>
    <t>Oval Wips Box</t>
  </si>
  <si>
    <t>Houseware - Tissue Box</t>
  </si>
  <si>
    <t>1651</t>
  </si>
  <si>
    <t>Diamond Wips Box</t>
  </si>
  <si>
    <t>1652</t>
  </si>
  <si>
    <t>Vido Storage Box (5 Lt)</t>
  </si>
  <si>
    <t>0079</t>
  </si>
  <si>
    <t>Vido Storage Box (13 Lt)</t>
  </si>
  <si>
    <t>0080</t>
  </si>
  <si>
    <t>Vido Storage Box (20 Lt)</t>
  </si>
  <si>
    <t>0081</t>
  </si>
  <si>
    <t>Iron Bucket with lid - 7 Lt</t>
  </si>
  <si>
    <t>Houseware - Bucket</t>
  </si>
  <si>
    <t>2936</t>
  </si>
  <si>
    <t>6224003429369</t>
  </si>
  <si>
    <t>Max Fridge</t>
  </si>
  <si>
    <t>1677</t>
  </si>
  <si>
    <t>Max Prime</t>
  </si>
  <si>
    <t>1684</t>
  </si>
  <si>
    <t>Max Wavy</t>
  </si>
  <si>
    <t>1658</t>
  </si>
  <si>
    <t>Super Cooler Dispenser with stand</t>
  </si>
  <si>
    <t>Max Fridge+4:8</t>
  </si>
  <si>
    <t>0064</t>
  </si>
  <si>
    <t>Germany Jug</t>
  </si>
  <si>
    <t>Drinkware - Jug</t>
  </si>
  <si>
    <t>1610</t>
  </si>
  <si>
    <t>Fresh Jug</t>
  </si>
  <si>
    <t>2914</t>
  </si>
  <si>
    <t xml:space="preserve">Italy Jug </t>
  </si>
  <si>
    <t>1663</t>
  </si>
  <si>
    <t>Italy Jug + 2 Cups</t>
  </si>
  <si>
    <t>0034</t>
  </si>
  <si>
    <t>J: 1.800
C: 0.400</t>
  </si>
  <si>
    <t>1,800
400</t>
  </si>
  <si>
    <t>190
80</t>
  </si>
  <si>
    <t>130
80</t>
  </si>
  <si>
    <t>230
110</t>
  </si>
  <si>
    <t xml:space="preserve">Max Cooler Dispenser + 3 Cups  </t>
  </si>
  <si>
    <t>Drinkware - Dispenser</t>
  </si>
  <si>
    <t>0007</t>
  </si>
  <si>
    <t>D: 4.70
C: 0.40</t>
  </si>
  <si>
    <t>4700
400</t>
  </si>
  <si>
    <t>220
75</t>
  </si>
  <si>
    <t>180
75</t>
  </si>
  <si>
    <t>280
105</t>
  </si>
  <si>
    <t>Tokyo Jug</t>
  </si>
  <si>
    <t>0032</t>
  </si>
  <si>
    <t xml:space="preserve">Cooler X Dispenser </t>
  </si>
  <si>
    <t>0031</t>
  </si>
  <si>
    <t>0021</t>
  </si>
  <si>
    <t xml:space="preserve">Ramadan Dispenser + 3 Cups </t>
  </si>
  <si>
    <t>0035</t>
  </si>
  <si>
    <t>D: 4.000
C: 0.400</t>
  </si>
  <si>
    <t>4,000
400</t>
  </si>
  <si>
    <t>175
80</t>
  </si>
  <si>
    <t>285
110</t>
  </si>
  <si>
    <t>Spain Jug</t>
  </si>
  <si>
    <t>0033</t>
  </si>
  <si>
    <t>Italy Jug - Ramadan</t>
  </si>
  <si>
    <t>0369</t>
  </si>
  <si>
    <t xml:space="preserve">Grand Cooler Dispenser with stand </t>
  </si>
  <si>
    <t>0063</t>
  </si>
  <si>
    <t xml:space="preserve">Max juicy </t>
  </si>
  <si>
    <t>0364</t>
  </si>
  <si>
    <t xml:space="preserve">Ramadan Super Cooler Dispenser </t>
  </si>
  <si>
    <t>0331</t>
  </si>
  <si>
    <t xml:space="preserve">Ramadan Smooth Cooler Dispenser </t>
  </si>
  <si>
    <t>0368</t>
  </si>
  <si>
    <t xml:space="preserve">Chicago Jug </t>
  </si>
  <si>
    <t>2922</t>
  </si>
  <si>
    <t>6224003429222</t>
  </si>
  <si>
    <t>Chicago Jug + 2 Cups</t>
  </si>
  <si>
    <t>2923</t>
  </si>
  <si>
    <t>J: 2.600
C: 0.550</t>
  </si>
  <si>
    <t>2600
550</t>
  </si>
  <si>
    <t>210
95</t>
  </si>
  <si>
    <t>145
95</t>
  </si>
  <si>
    <t>255
125</t>
  </si>
  <si>
    <t>6224003429239</t>
  </si>
  <si>
    <t xml:space="preserve">Acrylic Pitcher </t>
  </si>
  <si>
    <t>2924</t>
  </si>
  <si>
    <t xml:space="preserve">Sharp Bin (10Lt.) </t>
  </si>
  <si>
    <t>0376</t>
  </si>
  <si>
    <t xml:space="preserve">Sharp Bin (25Lt.) </t>
  </si>
  <si>
    <t>0377</t>
  </si>
  <si>
    <t>Circular Swing Bin (7Lt)</t>
  </si>
  <si>
    <t>1666</t>
  </si>
  <si>
    <t>Oval Swing Bin (7Lt)</t>
  </si>
  <si>
    <t>1667</t>
  </si>
  <si>
    <t>Modern Waste Basket</t>
  </si>
  <si>
    <t>1669</t>
  </si>
  <si>
    <t>Scroll Waste Basket</t>
  </si>
  <si>
    <t>1671</t>
  </si>
  <si>
    <t>Jute Bin 15 Lt</t>
  </si>
  <si>
    <t>0354</t>
  </si>
  <si>
    <t>Rocky Box container (6 Lt)</t>
  </si>
  <si>
    <t>0357</t>
  </si>
  <si>
    <t>Pet Food Container (3 Lt)</t>
  </si>
  <si>
    <t>0358</t>
  </si>
  <si>
    <t>Combo Plus (lunch box + water bottle)</t>
  </si>
  <si>
    <t>B:0.850
L: 0.980</t>
  </si>
  <si>
    <t>850
980</t>
  </si>
  <si>
    <t>Max Promo (lunch box + water bottle)</t>
  </si>
  <si>
    <t>B:0.80
L:1.20</t>
  </si>
  <si>
    <t>800
1,200</t>
  </si>
  <si>
    <t>Max School (lunch box + water bottle)</t>
  </si>
  <si>
    <t xml:space="preserve">B:0.70
L:0.98
</t>
  </si>
  <si>
    <t xml:space="preserve">700
980
</t>
  </si>
  <si>
    <t>Ultra Jar (400 ml)</t>
  </si>
  <si>
    <t>0313</t>
  </si>
  <si>
    <t>Ultra Jar (700 ml)</t>
  </si>
  <si>
    <t>0314</t>
  </si>
  <si>
    <t>Ultra Jar (1.3 Lt)</t>
  </si>
  <si>
    <t>0315</t>
  </si>
  <si>
    <t>Flex Storage  - (1.5 Lt)</t>
  </si>
  <si>
    <t>Small Ketchup Bottle - Set of 3 (160 ml)</t>
  </si>
  <si>
    <t>Food Container - Squeeze Bottle</t>
  </si>
  <si>
    <t>Small Ketchup Bottle - Set of 2 (160 ml)</t>
  </si>
  <si>
    <t>Big Ketchup Bottle - Set of 2 (600 ml)</t>
  </si>
  <si>
    <t>Big Ketchup Bottle (600 ml)</t>
  </si>
  <si>
    <t>Ultra Jar (2.5 Lt)</t>
  </si>
  <si>
    <t>1676</t>
  </si>
  <si>
    <t>Magic Lunch Box</t>
  </si>
  <si>
    <t>1679</t>
  </si>
  <si>
    <t xml:space="preserve">Sugar Pot </t>
  </si>
  <si>
    <t>Ultra Jar  (4.7 LT) + 3*400 ml</t>
  </si>
  <si>
    <t>2911</t>
  </si>
  <si>
    <t xml:space="preserve">Grand Jar 3 LT </t>
  </si>
  <si>
    <t>2916</t>
  </si>
  <si>
    <t xml:space="preserve">Spoon Drawer </t>
  </si>
  <si>
    <t>0330</t>
  </si>
  <si>
    <t>Smiley Soap Holder</t>
  </si>
  <si>
    <t>1655</t>
  </si>
  <si>
    <t xml:space="preserve">Steel Bucket without lid 7 Lt </t>
  </si>
  <si>
    <t>2930</t>
  </si>
  <si>
    <t>6224003429307</t>
  </si>
  <si>
    <t xml:space="preserve">Steel Bucket without lid 15 Lt </t>
  </si>
  <si>
    <t>2931</t>
  </si>
  <si>
    <t>6224003429314</t>
  </si>
  <si>
    <t xml:space="preserve">Jumbo Canister with lid - 7 Lt </t>
  </si>
  <si>
    <t>2933</t>
  </si>
  <si>
    <t>6224003429338</t>
  </si>
  <si>
    <t>Flex Storage Set of 2 - (2.5 Lt)</t>
  </si>
  <si>
    <t>0347/2</t>
  </si>
  <si>
    <t>Spices Jar ( Set of 3 )</t>
  </si>
  <si>
    <t>1648</t>
  </si>
  <si>
    <t>1 X 0.460
1 X 0.800
1 X 1.235</t>
  </si>
  <si>
    <t>460
800
1,235</t>
  </si>
  <si>
    <t>90
105
120</t>
  </si>
  <si>
    <t>115
135
155</t>
  </si>
  <si>
    <t>Ürün Kategorisi - Açıklama</t>
  </si>
  <si>
    <t>Ürün Görseli</t>
  </si>
  <si>
    <t>Birim</t>
  </si>
  <si>
    <t>TL</t>
  </si>
  <si>
    <t>Toptan Fiyatı</t>
  </si>
  <si>
    <t>Ürün renkleri Görseller</t>
  </si>
  <si>
    <t>Ürürn'ün Hacmi</t>
  </si>
  <si>
    <t>Ürün Ebatları</t>
  </si>
  <si>
    <t>Ağırlık</t>
  </si>
  <si>
    <t>Materyal</t>
  </si>
  <si>
    <t>Ürün Kullanımı ve Güvenlik</t>
  </si>
  <si>
    <t>Bulaşık Makinesi</t>
  </si>
  <si>
    <t>Mikrodalga</t>
  </si>
  <si>
    <t>Buzdolabı</t>
  </si>
  <si>
    <t>Dondurucu</t>
  </si>
  <si>
    <t>Hayır</t>
  </si>
  <si>
    <t xml:space="preserve">Hayır </t>
  </si>
  <si>
    <t>MilaHayır Jug</t>
  </si>
  <si>
    <t>Evet</t>
  </si>
  <si>
    <t xml:space="preserve">Evet </t>
  </si>
  <si>
    <t>Ürün Ambalajı</t>
  </si>
  <si>
    <t>Kutu Koli Detayı</t>
  </si>
  <si>
    <t>Ebat. (cm)</t>
  </si>
  <si>
    <t>Kutu</t>
  </si>
  <si>
    <t>Adet</t>
  </si>
  <si>
    <t xml:space="preserve">Adet </t>
  </si>
  <si>
    <t>Sipariş Hesaplaması</t>
  </si>
  <si>
    <t>Miktar</t>
  </si>
  <si>
    <t>Tutar</t>
  </si>
  <si>
    <t>Soğuğa Dayanıklı</t>
  </si>
  <si>
    <t>gram</t>
  </si>
  <si>
    <t>Ürün Adı</t>
  </si>
  <si>
    <t>Baskılı 3 katlı oluklu karton kutu</t>
  </si>
  <si>
    <t>Kamyon
110 CBM</t>
  </si>
  <si>
    <t>Palet 100X110X250</t>
  </si>
  <si>
    <t xml:space="preserve">Yok </t>
  </si>
  <si>
    <t>Yok</t>
  </si>
  <si>
    <t>File Çanta</t>
  </si>
  <si>
    <t>Düzenleyen Bayi Firma Ünvanı</t>
  </si>
  <si>
    <t xml:space="preserve"> Siparişi Veren Yetkilinin Adı ve Soyadı:</t>
  </si>
  <si>
    <t xml:space="preserve"> Fatura Bilgileri:</t>
  </si>
  <si>
    <t>Whatsapp No:</t>
  </si>
  <si>
    <t>Teslimat Depo Adresi</t>
  </si>
  <si>
    <t>Net</t>
  </si>
  <si>
    <t>Brüt</t>
  </si>
  <si>
    <t>Hacim</t>
  </si>
  <si>
    <r>
      <rPr>
        <b/>
        <sz val="10"/>
        <rFont val="Calibri"/>
        <family val="2"/>
        <charset val="162"/>
        <scheme val="minor"/>
      </rPr>
      <t>Ürünler</t>
    </r>
    <r>
      <rPr>
        <sz val="10"/>
        <rFont val="Calibri"/>
        <family val="2"/>
        <scheme val="minor"/>
      </rPr>
      <t xml:space="preserve">: Plastik Ev Eşyaları, Mutfak Gereçleri, İçecek ve Gıda Kapları | </t>
    </r>
    <r>
      <rPr>
        <b/>
        <sz val="10"/>
        <rFont val="Calibri"/>
        <family val="2"/>
        <charset val="162"/>
        <scheme val="minor"/>
      </rPr>
      <t>Minimum Sipariş Miktarı</t>
    </r>
    <r>
      <rPr>
        <sz val="10"/>
        <rFont val="Calibri"/>
        <family val="2"/>
        <scheme val="minor"/>
      </rPr>
      <t xml:space="preserve">: 2 Koli </t>
    </r>
    <r>
      <rPr>
        <b/>
        <sz val="10"/>
        <rFont val="Calibri"/>
        <family val="2"/>
        <charset val="162"/>
        <scheme val="minor"/>
      </rPr>
      <t>Renkler:</t>
    </r>
    <r>
      <rPr>
        <sz val="10"/>
        <rFont val="Calibri"/>
        <family val="2"/>
        <scheme val="minor"/>
      </rPr>
      <t xml:space="preserve"> Fotoğraflardan biraz farklılık gösterebilir | </t>
    </r>
    <r>
      <rPr>
        <b/>
        <sz val="10"/>
        <rFont val="Calibri"/>
        <family val="2"/>
        <charset val="162"/>
        <scheme val="minor"/>
      </rPr>
      <t>Fiyatlar:</t>
    </r>
    <r>
      <rPr>
        <sz val="10"/>
        <rFont val="Calibri"/>
        <family val="2"/>
        <charset val="162"/>
        <scheme val="minor"/>
      </rPr>
      <t xml:space="preserve"> KDV hariç, %100 peşin ödemedir</t>
    </r>
    <r>
      <rPr>
        <sz val="10"/>
        <rFont val="Calibri"/>
        <family val="2"/>
        <scheme val="minor"/>
      </rPr>
      <t>|</t>
    </r>
  </si>
  <si>
    <t>Sıcağa Dayanıklı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</si>
</sst>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_(* #,##0.00_);_(* \(#,##0.00\);_(* &quot;-&quot;??_);_(@_)"/>
    <numFmt numFmtId="165" formatCode="#,##0.000"/>
    <numFmt numFmtId="166" formatCode="0000"/>
    <numFmt numFmtId="167" formatCode="#,##0.0"/>
    <numFmt numFmtId="168" formatCode="0.000"/>
  </numFmts>
  <fonts count="25" x14ac:knownFonts="1">
    <font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0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Calibri"/>
      <family val="2"/>
      <scheme val="minor"/>
    </font>
    <font>
      <b/>
      <u/>
      <sz val="10"/>
      <color theme="10"/>
      <name val="Calibri"/>
      <family val="2"/>
      <scheme val="minor"/>
    </font>
    <font>
      <b/>
      <u/>
      <sz val="10"/>
      <name val="Calibri"/>
      <family val="2"/>
      <scheme val="minor"/>
    </font>
    <font>
      <b/>
      <sz val="10"/>
      <color theme="4" tint="-0.499984740745262"/>
      <name val="Calibri"/>
      <family val="2"/>
      <scheme val="minor"/>
    </font>
    <font>
      <sz val="10"/>
      <color theme="4" tint="-0.499984740745262"/>
      <name val="Calibri"/>
      <family val="2"/>
      <scheme val="minor"/>
    </font>
    <font>
      <sz val="10"/>
      <color theme="4" tint="-0.249977111117893"/>
      <name val="Calibri"/>
      <family val="2"/>
      <scheme val="minor"/>
    </font>
    <font>
      <b/>
      <sz val="10"/>
      <color rgb="FFFF0000"/>
      <name val="Calibri"/>
      <family val="2"/>
      <charset val="162"/>
      <scheme val="minor"/>
    </font>
    <font>
      <sz val="10"/>
      <color rgb="FFB40000"/>
      <name val="Calibri"/>
      <family val="2"/>
      <scheme val="minor"/>
    </font>
    <font>
      <sz val="10"/>
      <color rgb="FFFF0000"/>
      <name val="Calibri"/>
      <family val="2"/>
      <scheme val="minor"/>
    </font>
    <font>
      <b/>
      <sz val="10"/>
      <color rgb="FFFF0000"/>
      <name val="Calibri"/>
      <family val="2"/>
      <scheme val="minor"/>
    </font>
    <font>
      <b/>
      <sz val="10"/>
      <name val="Calibri"/>
      <family val="2"/>
      <charset val="162"/>
      <scheme val="minor"/>
    </font>
    <font>
      <sz val="10"/>
      <name val="Calibri"/>
      <family val="2"/>
      <charset val="162"/>
      <scheme val="minor"/>
    </font>
    <font>
      <b/>
      <sz val="11"/>
      <color rgb="FFFF0000"/>
      <name val="Calibri"/>
      <family val="2"/>
      <charset val="162"/>
      <scheme val="minor"/>
    </font>
    <font>
      <sz val="14"/>
      <color rgb="FF002060"/>
      <name val="Calibri"/>
      <family val="2"/>
      <scheme val="minor"/>
    </font>
    <font>
      <b/>
      <sz val="14"/>
      <color rgb="FF002060"/>
      <name val="Calibri"/>
      <family val="2"/>
      <charset val="162"/>
      <scheme val="minor"/>
    </font>
    <font>
      <b/>
      <sz val="14"/>
      <color rgb="FF002060"/>
      <name val="Calibri"/>
      <family val="2"/>
      <scheme val="minor"/>
    </font>
    <font>
      <b/>
      <sz val="14"/>
      <color theme="1"/>
      <name val="Calibri"/>
      <family val="2"/>
      <charset val="162"/>
      <scheme val="minor"/>
    </font>
    <font>
      <b/>
      <sz val="10"/>
      <color theme="4" tint="-0.499984740745262"/>
      <name val="Calibri"/>
      <family val="2"/>
      <charset val="162"/>
      <scheme val="minor"/>
    </font>
    <font>
      <b/>
      <sz val="14"/>
      <color theme="4" tint="-0.499984740745262"/>
      <name val="Calibri"/>
      <family val="2"/>
      <charset val="162"/>
      <scheme val="minor"/>
    </font>
    <font>
      <b/>
      <sz val="12"/>
      <name val="Calibri"/>
      <family val="2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5" tint="0.79998168889431442"/>
        <bgColor indexed="64"/>
      </patternFill>
    </fill>
  </fills>
  <borders count="4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</borders>
  <cellStyleXfs count="3">
    <xf numFmtId="0" fontId="0" fillId="0" borderId="0"/>
    <xf numFmtId="0" fontId="2" fillId="0" borderId="0" applyNumberFormat="0" applyFill="0" applyBorder="0" applyAlignment="0" applyProtection="0"/>
    <xf numFmtId="164" fontId="4" fillId="0" borderId="0" applyFont="0" applyFill="0" applyBorder="0" applyAlignment="0" applyProtection="0"/>
  </cellStyleXfs>
  <cellXfs count="262">
    <xf numFmtId="0" fontId="0" fillId="0" borderId="0" xfId="0"/>
    <xf numFmtId="4" fontId="5" fillId="0" borderId="0" xfId="2" applyNumberFormat="1" applyFont="1" applyFill="1" applyAlignment="1">
      <alignment horizontal="center" vertical="center"/>
    </xf>
    <xf numFmtId="4" fontId="5" fillId="0" borderId="0" xfId="0" applyNumberFormat="1" applyFont="1" applyAlignment="1">
      <alignment horizontal="center" vertical="center"/>
    </xf>
    <xf numFmtId="4" fontId="3" fillId="0" borderId="0" xfId="2" applyNumberFormat="1" applyFont="1" applyFill="1" applyAlignment="1">
      <alignment horizontal="center"/>
    </xf>
    <xf numFmtId="4" fontId="3" fillId="0" borderId="0" xfId="0" applyNumberFormat="1" applyFont="1" applyAlignment="1">
      <alignment horizontal="center"/>
    </xf>
    <xf numFmtId="4" fontId="3" fillId="0" borderId="0" xfId="2" applyNumberFormat="1" applyFont="1" applyFill="1" applyAlignment="1">
      <alignment horizontal="center" vertical="center"/>
    </xf>
    <xf numFmtId="4" fontId="3" fillId="0" borderId="0" xfId="0" applyNumberFormat="1" applyFont="1" applyAlignment="1">
      <alignment horizontal="center" vertical="center"/>
    </xf>
    <xf numFmtId="4" fontId="5" fillId="0" borderId="0" xfId="0" applyNumberFormat="1" applyFont="1" applyAlignment="1">
      <alignment vertical="center"/>
    </xf>
    <xf numFmtId="4" fontId="9" fillId="0" borderId="0" xfId="2" applyNumberFormat="1" applyFont="1" applyFill="1" applyAlignment="1">
      <alignment horizontal="center" vertical="center"/>
    </xf>
    <xf numFmtId="4" fontId="9" fillId="0" borderId="0" xfId="0" applyNumberFormat="1" applyFont="1" applyAlignment="1">
      <alignment horizontal="center" vertical="center"/>
    </xf>
    <xf numFmtId="4" fontId="9" fillId="0" borderId="0" xfId="0" applyNumberFormat="1" applyFont="1" applyAlignment="1">
      <alignment vertical="center"/>
    </xf>
    <xf numFmtId="4" fontId="9" fillId="3" borderId="1" xfId="0" applyNumberFormat="1" applyFont="1" applyFill="1" applyBorder="1" applyAlignment="1">
      <alignment horizontal="center" vertical="center"/>
    </xf>
    <xf numFmtId="1" fontId="5" fillId="2" borderId="0" xfId="0" applyNumberFormat="1" applyFont="1" applyFill="1" applyAlignment="1">
      <alignment horizontal="center" vertical="center"/>
    </xf>
    <xf numFmtId="3" fontId="9" fillId="3" borderId="1" xfId="0" applyNumberFormat="1" applyFont="1" applyFill="1" applyBorder="1" applyAlignment="1">
      <alignment horizontal="center" vertical="center"/>
    </xf>
    <xf numFmtId="0" fontId="3" fillId="0" borderId="3" xfId="0" applyFont="1" applyBorder="1" applyAlignment="1">
      <alignment horizontal="right" vertical="center"/>
    </xf>
    <xf numFmtId="4" fontId="5" fillId="4" borderId="0" xfId="2" applyNumberFormat="1" applyFont="1" applyFill="1" applyAlignment="1">
      <alignment horizontal="center" vertical="center"/>
    </xf>
    <xf numFmtId="4" fontId="5" fillId="4" borderId="0" xfId="0" applyNumberFormat="1" applyFont="1" applyFill="1" applyAlignment="1">
      <alignment horizontal="center" vertical="center"/>
    </xf>
    <xf numFmtId="4" fontId="5" fillId="4" borderId="0" xfId="0" applyNumberFormat="1" applyFont="1" applyFill="1" applyAlignment="1">
      <alignment vertical="center"/>
    </xf>
    <xf numFmtId="1" fontId="5" fillId="2" borderId="1" xfId="0" applyNumberFormat="1" applyFont="1" applyFill="1" applyBorder="1" applyAlignment="1">
      <alignment horizontal="center" vertical="center"/>
    </xf>
    <xf numFmtId="0" fontId="9" fillId="3" borderId="1" xfId="0" applyFont="1" applyFill="1" applyBorder="1" applyAlignment="1">
      <alignment horizontal="center" vertical="center"/>
    </xf>
    <xf numFmtId="1" fontId="5" fillId="6" borderId="1" xfId="0" applyNumberFormat="1" applyFont="1" applyFill="1" applyBorder="1" applyAlignment="1">
      <alignment horizontal="center" vertical="center"/>
    </xf>
    <xf numFmtId="1" fontId="5" fillId="7" borderId="1" xfId="0" applyNumberFormat="1" applyFont="1" applyFill="1" applyBorder="1" applyAlignment="1">
      <alignment horizontal="center" vertical="center"/>
    </xf>
    <xf numFmtId="1" fontId="5" fillId="8" borderId="1" xfId="0" applyNumberFormat="1" applyFont="1" applyFill="1" applyBorder="1" applyAlignment="1">
      <alignment horizontal="center" vertical="center"/>
    </xf>
    <xf numFmtId="1" fontId="5" fillId="9" borderId="1" xfId="0" applyNumberFormat="1" applyFont="1" applyFill="1" applyBorder="1" applyAlignment="1">
      <alignment horizontal="center" vertical="center"/>
    </xf>
    <xf numFmtId="1" fontId="5" fillId="10" borderId="1" xfId="0" applyNumberFormat="1" applyFont="1" applyFill="1" applyBorder="1" applyAlignment="1">
      <alignment horizontal="center" vertical="center"/>
    </xf>
    <xf numFmtId="1" fontId="5" fillId="11" borderId="1" xfId="0" applyNumberFormat="1" applyFont="1" applyFill="1" applyBorder="1" applyAlignment="1">
      <alignment horizontal="center" vertical="center"/>
    </xf>
    <xf numFmtId="1" fontId="5" fillId="5" borderId="1" xfId="0" applyNumberFormat="1" applyFont="1" applyFill="1" applyBorder="1" applyAlignment="1">
      <alignment horizontal="center" vertical="center"/>
    </xf>
    <xf numFmtId="3" fontId="9" fillId="0" borderId="0" xfId="0" applyNumberFormat="1" applyFont="1" applyFill="1" applyAlignment="1">
      <alignment horizontal="center" vertical="center"/>
    </xf>
    <xf numFmtId="4" fontId="9" fillId="0" borderId="0" xfId="0" applyNumberFormat="1" applyFont="1" applyFill="1" applyAlignment="1">
      <alignment horizontal="center" vertical="center"/>
    </xf>
    <xf numFmtId="3" fontId="5" fillId="4" borderId="1" xfId="0" applyNumberFormat="1" applyFont="1" applyFill="1" applyBorder="1" applyAlignment="1">
      <alignment horizontal="center" vertical="center"/>
    </xf>
    <xf numFmtId="3" fontId="5" fillId="4" borderId="1" xfId="0" applyNumberFormat="1" applyFont="1" applyFill="1" applyBorder="1" applyAlignment="1">
      <alignment horizontal="center" vertical="center" wrapText="1"/>
    </xf>
    <xf numFmtId="0" fontId="3" fillId="4" borderId="5" xfId="0" applyFont="1" applyFill="1" applyBorder="1" applyAlignment="1">
      <alignment horizontal="right" vertical="center"/>
    </xf>
    <xf numFmtId="3" fontId="5" fillId="4" borderId="0" xfId="0" applyNumberFormat="1" applyFont="1" applyFill="1" applyAlignment="1">
      <alignment horizontal="center" vertical="center"/>
    </xf>
    <xf numFmtId="3" fontId="5" fillId="4" borderId="0" xfId="0" applyNumberFormat="1" applyFont="1" applyFill="1" applyAlignment="1">
      <alignment horizontal="center" vertical="center" wrapText="1"/>
    </xf>
    <xf numFmtId="0" fontId="5" fillId="4" borderId="1" xfId="0" applyFont="1" applyFill="1" applyBorder="1" applyAlignment="1">
      <alignment vertical="center" wrapText="1"/>
    </xf>
    <xf numFmtId="0" fontId="5" fillId="4" borderId="1" xfId="0" applyFont="1" applyFill="1" applyBorder="1" applyAlignment="1">
      <alignment horizontal="left" vertical="center"/>
    </xf>
    <xf numFmtId="49" fontId="5" fillId="4" borderId="1" xfId="0" applyNumberFormat="1" applyFont="1" applyFill="1" applyBorder="1" applyAlignment="1">
      <alignment horizontal="center" vertical="center" wrapText="1"/>
    </xf>
    <xf numFmtId="4" fontId="5" fillId="4" borderId="1" xfId="0" applyNumberFormat="1" applyFont="1" applyFill="1" applyBorder="1" applyAlignment="1">
      <alignment horizontal="center" vertical="center"/>
    </xf>
    <xf numFmtId="0" fontId="5" fillId="4" borderId="1" xfId="0" applyFont="1" applyFill="1" applyBorder="1" applyAlignment="1">
      <alignment horizontal="center" vertical="center"/>
    </xf>
    <xf numFmtId="1" fontId="5" fillId="4" borderId="1" xfId="0" applyNumberFormat="1" applyFont="1" applyFill="1" applyBorder="1" applyAlignment="1">
      <alignment horizontal="center" vertical="center"/>
    </xf>
    <xf numFmtId="0" fontId="5" fillId="4" borderId="1" xfId="0" applyFont="1" applyFill="1" applyBorder="1" applyAlignment="1">
      <alignment horizontal="center" vertical="center" wrapText="1"/>
    </xf>
    <xf numFmtId="165" fontId="5" fillId="4" borderId="1" xfId="0" applyNumberFormat="1" applyFont="1" applyFill="1" applyBorder="1" applyAlignment="1">
      <alignment horizontal="center" vertical="center"/>
    </xf>
    <xf numFmtId="1" fontId="5" fillId="4" borderId="1" xfId="0" applyNumberFormat="1" applyFont="1" applyFill="1" applyBorder="1" applyAlignment="1">
      <alignment horizontal="center" vertical="center" wrapText="1"/>
    </xf>
    <xf numFmtId="49" fontId="5" fillId="4" borderId="1" xfId="0" applyNumberFormat="1" applyFont="1" applyFill="1" applyBorder="1" applyAlignment="1">
      <alignment horizontal="center" vertical="center"/>
    </xf>
    <xf numFmtId="4" fontId="5" fillId="4" borderId="1" xfId="0" applyNumberFormat="1" applyFont="1" applyFill="1" applyBorder="1" applyAlignment="1">
      <alignment horizontal="center" vertical="center" wrapText="1"/>
    </xf>
    <xf numFmtId="166" fontId="5" fillId="4" borderId="1" xfId="0" applyNumberFormat="1" applyFont="1" applyFill="1" applyBorder="1" applyAlignment="1">
      <alignment horizontal="center" vertical="center"/>
    </xf>
    <xf numFmtId="0" fontId="5" fillId="4" borderId="1" xfId="0" applyFont="1" applyFill="1" applyBorder="1" applyAlignment="1">
      <alignment horizontal="left" vertical="center" wrapText="1"/>
    </xf>
    <xf numFmtId="168" fontId="5" fillId="4" borderId="1" xfId="0" applyNumberFormat="1" applyFont="1" applyFill="1" applyBorder="1" applyAlignment="1">
      <alignment horizontal="center" vertical="center"/>
    </xf>
    <xf numFmtId="2" fontId="5" fillId="4" borderId="1" xfId="0" applyNumberFormat="1" applyFont="1" applyFill="1" applyBorder="1" applyAlignment="1">
      <alignment horizontal="center" vertical="center" wrapText="1"/>
    </xf>
    <xf numFmtId="3" fontId="5" fillId="4" borderId="1" xfId="0" applyNumberFormat="1" applyFont="1" applyFill="1" applyBorder="1" applyAlignment="1">
      <alignment vertical="center"/>
    </xf>
    <xf numFmtId="0" fontId="5" fillId="4" borderId="0" xfId="0" applyFont="1" applyFill="1" applyAlignment="1">
      <alignment horizontal="center" vertical="center"/>
    </xf>
    <xf numFmtId="0" fontId="5" fillId="4" borderId="0" xfId="0" applyFont="1" applyFill="1" applyAlignment="1">
      <alignment vertical="center" wrapText="1"/>
    </xf>
    <xf numFmtId="49" fontId="5" fillId="4" borderId="0" xfId="0" applyNumberFormat="1" applyFont="1" applyFill="1" applyAlignment="1">
      <alignment horizontal="center" vertical="center"/>
    </xf>
    <xf numFmtId="0" fontId="5" fillId="4" borderId="0" xfId="0" applyFont="1" applyFill="1" applyAlignment="1">
      <alignment horizontal="right" vertical="center"/>
    </xf>
    <xf numFmtId="3" fontId="5" fillId="4" borderId="0" xfId="0" applyNumberFormat="1" applyFont="1" applyFill="1" applyAlignment="1">
      <alignment horizontal="left" vertical="center"/>
    </xf>
    <xf numFmtId="0" fontId="7" fillId="4" borderId="0" xfId="0" applyFont="1" applyFill="1" applyAlignment="1">
      <alignment horizontal="center" vertical="center"/>
    </xf>
    <xf numFmtId="0" fontId="5" fillId="4" borderId="0" xfId="0" applyFont="1" applyFill="1" applyAlignment="1">
      <alignment horizontal="left" vertical="top"/>
    </xf>
    <xf numFmtId="1" fontId="5" fillId="4" borderId="0" xfId="0" applyNumberFormat="1" applyFont="1" applyFill="1" applyAlignment="1">
      <alignment horizontal="left" vertical="top"/>
    </xf>
    <xf numFmtId="4" fontId="5" fillId="4" borderId="0" xfId="0" applyNumberFormat="1" applyFont="1" applyFill="1" applyAlignment="1">
      <alignment horizontal="left" vertical="center" wrapText="1"/>
    </xf>
    <xf numFmtId="1" fontId="5" fillId="4" borderId="0" xfId="0" applyNumberFormat="1" applyFont="1" applyFill="1" applyAlignment="1">
      <alignment horizontal="center" vertical="center" wrapText="1"/>
    </xf>
    <xf numFmtId="1" fontId="5" fillId="4" borderId="0" xfId="0" applyNumberFormat="1" applyFont="1" applyFill="1" applyAlignment="1">
      <alignment horizontal="center" vertical="center"/>
    </xf>
    <xf numFmtId="0" fontId="10" fillId="4" borderId="0" xfId="0" applyFont="1" applyFill="1" applyAlignment="1">
      <alignment horizontal="center" vertical="center"/>
    </xf>
    <xf numFmtId="0" fontId="3" fillId="4" borderId="5" xfId="0" applyFont="1" applyFill="1" applyBorder="1" applyAlignment="1">
      <alignment horizontal="center" vertical="center"/>
    </xf>
    <xf numFmtId="4" fontId="5" fillId="4" borderId="0" xfId="0" applyNumberFormat="1" applyFont="1" applyFill="1" applyAlignment="1">
      <alignment horizontal="center" vertical="center" wrapText="1"/>
    </xf>
    <xf numFmtId="1" fontId="5" fillId="13" borderId="1" xfId="0" applyNumberFormat="1" applyFont="1" applyFill="1" applyBorder="1" applyAlignment="1">
      <alignment horizontal="center" vertical="center"/>
    </xf>
    <xf numFmtId="0" fontId="13" fillId="3" borderId="1" xfId="0" applyFont="1" applyFill="1" applyBorder="1" applyAlignment="1">
      <alignment horizontal="center" vertical="center"/>
    </xf>
    <xf numFmtId="3" fontId="15" fillId="4" borderId="0" xfId="0" applyNumberFormat="1" applyFont="1" applyFill="1" applyAlignment="1">
      <alignment horizontal="center" vertical="center"/>
    </xf>
    <xf numFmtId="0" fontId="14" fillId="3" borderId="1" xfId="0" applyFont="1" applyFill="1" applyBorder="1" applyAlignment="1">
      <alignment horizontal="center" vertical="center"/>
    </xf>
    <xf numFmtId="4" fontId="5" fillId="3" borderId="1" xfId="0" applyNumberFormat="1" applyFont="1" applyFill="1" applyBorder="1" applyAlignment="1">
      <alignment horizontal="center" vertical="center"/>
    </xf>
    <xf numFmtId="165" fontId="5" fillId="3" borderId="1" xfId="0" applyNumberFormat="1" applyFont="1" applyFill="1" applyBorder="1" applyAlignment="1">
      <alignment horizontal="center" vertical="center"/>
    </xf>
    <xf numFmtId="4" fontId="12" fillId="3" borderId="1" xfId="0" applyNumberFormat="1" applyFont="1" applyFill="1" applyBorder="1" applyAlignment="1">
      <alignment horizontal="center" vertical="center"/>
    </xf>
    <xf numFmtId="1" fontId="8" fillId="2" borderId="3" xfId="0" applyNumberFormat="1" applyFont="1" applyFill="1" applyBorder="1" applyAlignment="1">
      <alignment horizontal="right" vertical="center"/>
    </xf>
    <xf numFmtId="0" fontId="0" fillId="0" borderId="5" xfId="0" applyBorder="1" applyAlignment="1">
      <alignment horizontal="right" vertical="center"/>
    </xf>
    <xf numFmtId="3" fontId="20" fillId="4" borderId="10" xfId="0" applyNumberFormat="1" applyFont="1" applyFill="1" applyBorder="1" applyAlignment="1">
      <alignment horizontal="left" vertical="center"/>
    </xf>
    <xf numFmtId="0" fontId="18" fillId="0" borderId="11" xfId="0" applyFont="1" applyBorder="1" applyAlignment="1">
      <alignment horizontal="left"/>
    </xf>
    <xf numFmtId="0" fontId="18" fillId="0" borderId="12" xfId="0" applyFont="1" applyBorder="1" applyAlignment="1">
      <alignment horizontal="left"/>
    </xf>
    <xf numFmtId="0" fontId="5" fillId="4" borderId="10" xfId="0" applyFont="1" applyFill="1" applyBorder="1" applyAlignment="1">
      <alignment horizontal="left" vertical="top"/>
    </xf>
    <xf numFmtId="0" fontId="0" fillId="0" borderId="11" xfId="0" applyBorder="1" applyAlignment="1"/>
    <xf numFmtId="0" fontId="0" fillId="0" borderId="12" xfId="0" applyBorder="1" applyAlignment="1"/>
    <xf numFmtId="0" fontId="19" fillId="4" borderId="10" xfId="0" applyFont="1" applyFill="1" applyBorder="1" applyAlignment="1">
      <alignment horizontal="left" vertical="center"/>
    </xf>
    <xf numFmtId="0" fontId="19" fillId="0" borderId="12" xfId="0" applyFont="1" applyBorder="1" applyAlignment="1">
      <alignment horizontal="left" vertical="center"/>
    </xf>
    <xf numFmtId="0" fontId="5" fillId="4" borderId="10" xfId="0" applyFont="1" applyFill="1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4" fontId="19" fillId="4" borderId="10" xfId="0" applyNumberFormat="1" applyFont="1" applyFill="1" applyBorder="1" applyAlignment="1">
      <alignment horizontal="left" vertical="center" wrapText="1"/>
    </xf>
    <xf numFmtId="0" fontId="19" fillId="0" borderId="12" xfId="0" applyFont="1" applyBorder="1" applyAlignment="1">
      <alignment horizontal="left" vertical="center" wrapText="1"/>
    </xf>
    <xf numFmtId="1" fontId="5" fillId="4" borderId="10" xfId="0" applyNumberFormat="1" applyFont="1" applyFill="1" applyBorder="1" applyAlignment="1">
      <alignment horizontal="center" vertical="center"/>
    </xf>
    <xf numFmtId="0" fontId="0" fillId="0" borderId="11" xfId="0" applyBorder="1" applyAlignment="1">
      <alignment vertical="center"/>
    </xf>
    <xf numFmtId="0" fontId="0" fillId="0" borderId="12" xfId="0" applyBorder="1" applyAlignment="1">
      <alignment vertical="center"/>
    </xf>
    <xf numFmtId="0" fontId="19" fillId="4" borderId="10" xfId="0" applyFont="1" applyFill="1" applyBorder="1" applyAlignment="1">
      <alignment horizontal="center" vertical="center"/>
    </xf>
    <xf numFmtId="0" fontId="19" fillId="0" borderId="11" xfId="0" applyFont="1" applyBorder="1" applyAlignment="1">
      <alignment horizontal="center" vertical="center"/>
    </xf>
    <xf numFmtId="0" fontId="19" fillId="0" borderId="12" xfId="0" applyFont="1" applyBorder="1" applyAlignment="1">
      <alignment horizontal="center" vertical="center"/>
    </xf>
    <xf numFmtId="4" fontId="5" fillId="4" borderId="10" xfId="0" applyNumberFormat="1" applyFont="1" applyFill="1" applyBorder="1" applyAlignment="1">
      <alignment horizontal="center" vertical="center"/>
    </xf>
    <xf numFmtId="0" fontId="0" fillId="0" borderId="8" xfId="0" applyBorder="1" applyAlignment="1">
      <alignment horizontal="right" vertical="center"/>
    </xf>
    <xf numFmtId="0" fontId="0" fillId="0" borderId="7" xfId="0" applyBorder="1" applyAlignment="1">
      <alignment horizontal="right" vertical="center"/>
    </xf>
    <xf numFmtId="4" fontId="11" fillId="0" borderId="2" xfId="0" applyNumberFormat="1" applyFont="1" applyFill="1" applyBorder="1" applyAlignment="1">
      <alignment horizontal="center" vertical="center"/>
    </xf>
    <xf numFmtId="3" fontId="9" fillId="0" borderId="6" xfId="0" applyNumberFormat="1" applyFont="1" applyFill="1" applyBorder="1" applyAlignment="1">
      <alignment horizontal="center" vertical="center"/>
    </xf>
    <xf numFmtId="0" fontId="0" fillId="0" borderId="8" xfId="0" applyFill="1" applyBorder="1" applyAlignment="1">
      <alignment horizontal="center" vertical="center"/>
    </xf>
    <xf numFmtId="0" fontId="0" fillId="0" borderId="7" xfId="0" applyFill="1" applyBorder="1" applyAlignment="1">
      <alignment horizontal="center" vertical="center"/>
    </xf>
    <xf numFmtId="3" fontId="9" fillId="3" borderId="20" xfId="0" applyNumberFormat="1" applyFont="1" applyFill="1" applyBorder="1" applyAlignment="1">
      <alignment horizontal="center" vertical="center"/>
    </xf>
    <xf numFmtId="3" fontId="17" fillId="3" borderId="22" xfId="0" applyNumberFormat="1" applyFont="1" applyFill="1" applyBorder="1" applyAlignment="1">
      <alignment horizontal="center" vertical="center"/>
    </xf>
    <xf numFmtId="3" fontId="17" fillId="3" borderId="23" xfId="0" applyNumberFormat="1" applyFont="1" applyFill="1" applyBorder="1" applyAlignment="1">
      <alignment horizontal="center" vertical="center"/>
    </xf>
    <xf numFmtId="4" fontId="17" fillId="3" borderId="23" xfId="0" applyNumberFormat="1" applyFont="1" applyFill="1" applyBorder="1" applyAlignment="1">
      <alignment horizontal="center" vertical="center"/>
    </xf>
    <xf numFmtId="2" fontId="9" fillId="3" borderId="24" xfId="0" applyNumberFormat="1" applyFont="1" applyFill="1" applyBorder="1" applyAlignment="1">
      <alignment horizontal="center" vertical="center"/>
    </xf>
    <xf numFmtId="2" fontId="9" fillId="3" borderId="25" xfId="0" applyNumberFormat="1" applyFont="1" applyFill="1" applyBorder="1" applyAlignment="1">
      <alignment horizontal="center" vertical="center"/>
    </xf>
    <xf numFmtId="4" fontId="17" fillId="3" borderId="26" xfId="0" applyNumberFormat="1" applyFont="1" applyFill="1" applyBorder="1" applyAlignment="1">
      <alignment horizontal="center" vertical="center"/>
    </xf>
    <xf numFmtId="4" fontId="22" fillId="3" borderId="1" xfId="0" applyNumberFormat="1" applyFont="1" applyFill="1" applyBorder="1" applyAlignment="1">
      <alignment horizontal="center" vertical="center"/>
    </xf>
    <xf numFmtId="4" fontId="22" fillId="3" borderId="21" xfId="0" applyNumberFormat="1" applyFont="1" applyFill="1" applyBorder="1" applyAlignment="1">
      <alignment horizontal="center" vertical="center"/>
    </xf>
    <xf numFmtId="3" fontId="23" fillId="3" borderId="13" xfId="0" applyNumberFormat="1" applyFont="1" applyFill="1" applyBorder="1" applyAlignment="1">
      <alignment horizontal="center" vertical="center"/>
    </xf>
    <xf numFmtId="0" fontId="21" fillId="3" borderId="14" xfId="0" applyFont="1" applyFill="1" applyBorder="1" applyAlignment="1">
      <alignment horizontal="center" vertical="center"/>
    </xf>
    <xf numFmtId="0" fontId="21" fillId="3" borderId="15" xfId="0" applyFont="1" applyFill="1" applyBorder="1" applyAlignment="1">
      <alignment horizontal="center" vertical="center"/>
    </xf>
    <xf numFmtId="0" fontId="21" fillId="3" borderId="16" xfId="0" applyFont="1" applyFill="1" applyBorder="1" applyAlignment="1">
      <alignment horizontal="center" vertical="center"/>
    </xf>
    <xf numFmtId="0" fontId="21" fillId="3" borderId="17" xfId="0" applyFont="1" applyFill="1" applyBorder="1" applyAlignment="1">
      <alignment horizontal="center" vertical="center"/>
    </xf>
    <xf numFmtId="0" fontId="21" fillId="3" borderId="18" xfId="0" applyFont="1" applyFill="1" applyBorder="1" applyAlignment="1">
      <alignment horizontal="center" vertical="center"/>
    </xf>
    <xf numFmtId="4" fontId="5" fillId="4" borderId="3" xfId="0" applyNumberFormat="1" applyFont="1" applyFill="1" applyBorder="1" applyAlignment="1">
      <alignment horizontal="center" vertical="center"/>
    </xf>
    <xf numFmtId="0" fontId="3" fillId="4" borderId="8" xfId="0" applyFont="1" applyFill="1" applyBorder="1" applyAlignment="1">
      <alignment horizontal="right" vertical="center"/>
    </xf>
    <xf numFmtId="3" fontId="3" fillId="3" borderId="13" xfId="0" applyNumberFormat="1" applyFont="1" applyFill="1" applyBorder="1" applyAlignment="1">
      <alignment horizontal="center" vertical="center" wrapText="1"/>
    </xf>
    <xf numFmtId="3" fontId="3" fillId="3" borderId="15" xfId="0" applyNumberFormat="1" applyFont="1" applyFill="1" applyBorder="1" applyAlignment="1">
      <alignment horizontal="center" vertical="center"/>
    </xf>
    <xf numFmtId="3" fontId="5" fillId="4" borderId="20" xfId="0" applyNumberFormat="1" applyFont="1" applyFill="1" applyBorder="1" applyAlignment="1">
      <alignment horizontal="center" vertical="center"/>
    </xf>
    <xf numFmtId="3" fontId="5" fillId="4" borderId="21" xfId="0" applyNumberFormat="1" applyFont="1" applyFill="1" applyBorder="1" applyAlignment="1">
      <alignment horizontal="center" vertical="center"/>
    </xf>
    <xf numFmtId="3" fontId="5" fillId="4" borderId="22" xfId="0" applyNumberFormat="1" applyFont="1" applyFill="1" applyBorder="1" applyAlignment="1">
      <alignment horizontal="center" vertical="center"/>
    </xf>
    <xf numFmtId="3" fontId="5" fillId="4" borderId="23" xfId="0" applyNumberFormat="1" applyFont="1" applyFill="1" applyBorder="1" applyAlignment="1">
      <alignment horizontal="center" vertical="center"/>
    </xf>
    <xf numFmtId="3" fontId="5" fillId="4" borderId="23" xfId="0" applyNumberFormat="1" applyFont="1" applyFill="1" applyBorder="1" applyAlignment="1">
      <alignment horizontal="center" vertical="center" wrapText="1"/>
    </xf>
    <xf numFmtId="3" fontId="5" fillId="4" borderId="26" xfId="0" applyNumberFormat="1" applyFont="1" applyFill="1" applyBorder="1" applyAlignment="1">
      <alignment horizontal="center" vertical="center"/>
    </xf>
    <xf numFmtId="0" fontId="5" fillId="4" borderId="3" xfId="0" applyFont="1" applyFill="1" applyBorder="1" applyAlignment="1">
      <alignment horizontal="center" vertical="center" wrapText="1"/>
    </xf>
    <xf numFmtId="0" fontId="5" fillId="4" borderId="3" xfId="0" applyFont="1" applyFill="1" applyBorder="1" applyAlignment="1">
      <alignment horizontal="center" vertical="center"/>
    </xf>
    <xf numFmtId="0" fontId="5" fillId="4" borderId="20" xfId="0" applyFont="1" applyFill="1" applyBorder="1" applyAlignment="1">
      <alignment horizontal="center" vertical="center"/>
    </xf>
    <xf numFmtId="165" fontId="5" fillId="4" borderId="21" xfId="0" applyNumberFormat="1" applyFont="1" applyFill="1" applyBorder="1" applyAlignment="1">
      <alignment horizontal="center" vertical="center"/>
    </xf>
    <xf numFmtId="0" fontId="5" fillId="4" borderId="21" xfId="0" applyFont="1" applyFill="1" applyBorder="1" applyAlignment="1">
      <alignment horizontal="center" vertical="center"/>
    </xf>
    <xf numFmtId="0" fontId="5" fillId="4" borderId="22" xfId="0" applyFont="1" applyFill="1" applyBorder="1" applyAlignment="1">
      <alignment horizontal="center" vertical="center"/>
    </xf>
    <xf numFmtId="0" fontId="5" fillId="4" borderId="23" xfId="0" applyFont="1" applyFill="1" applyBorder="1" applyAlignment="1">
      <alignment horizontal="center" vertical="center"/>
    </xf>
    <xf numFmtId="165" fontId="5" fillId="4" borderId="23" xfId="0" applyNumberFormat="1" applyFont="1" applyFill="1" applyBorder="1" applyAlignment="1">
      <alignment horizontal="center" vertical="center"/>
    </xf>
    <xf numFmtId="165" fontId="5" fillId="4" borderId="26" xfId="0" applyNumberFormat="1" applyFont="1" applyFill="1" applyBorder="1" applyAlignment="1">
      <alignment horizontal="center" vertical="center"/>
    </xf>
    <xf numFmtId="4" fontId="5" fillId="4" borderId="4" xfId="0" applyNumberFormat="1" applyFont="1" applyFill="1" applyBorder="1" applyAlignment="1">
      <alignment horizontal="left" vertical="center" wrapText="1"/>
    </xf>
    <xf numFmtId="0" fontId="3" fillId="4" borderId="8" xfId="0" applyFont="1" applyFill="1" applyBorder="1" applyAlignment="1">
      <alignment horizontal="center" vertical="center"/>
    </xf>
    <xf numFmtId="1" fontId="5" fillId="3" borderId="20" xfId="0" applyNumberFormat="1" applyFont="1" applyFill="1" applyBorder="1" applyAlignment="1">
      <alignment horizontal="center" vertical="center"/>
    </xf>
    <xf numFmtId="1" fontId="5" fillId="3" borderId="21" xfId="0" applyNumberFormat="1" applyFont="1" applyFill="1" applyBorder="1" applyAlignment="1">
      <alignment horizontal="center" vertical="center"/>
    </xf>
    <xf numFmtId="49" fontId="5" fillId="3" borderId="20" xfId="0" applyNumberFormat="1" applyFont="1" applyFill="1" applyBorder="1" applyAlignment="1">
      <alignment horizontal="center" vertical="center"/>
    </xf>
    <xf numFmtId="1" fontId="5" fillId="3" borderId="22" xfId="0" applyNumberFormat="1" applyFont="1" applyFill="1" applyBorder="1" applyAlignment="1">
      <alignment horizontal="center" vertical="center"/>
    </xf>
    <xf numFmtId="4" fontId="5" fillId="4" borderId="23" xfId="0" applyNumberFormat="1" applyFont="1" applyFill="1" applyBorder="1" applyAlignment="1">
      <alignment horizontal="center" vertical="center" wrapText="1"/>
    </xf>
    <xf numFmtId="1" fontId="5" fillId="4" borderId="23" xfId="0" applyNumberFormat="1" applyFont="1" applyFill="1" applyBorder="1" applyAlignment="1">
      <alignment horizontal="center" vertical="center" wrapText="1"/>
    </xf>
    <xf numFmtId="1" fontId="5" fillId="3" borderId="26" xfId="0" applyNumberFormat="1" applyFont="1" applyFill="1" applyBorder="1" applyAlignment="1">
      <alignment horizontal="center" vertical="center"/>
    </xf>
    <xf numFmtId="0" fontId="19" fillId="4" borderId="9" xfId="0" applyFont="1" applyFill="1" applyBorder="1" applyAlignment="1">
      <alignment vertical="center" wrapText="1"/>
    </xf>
    <xf numFmtId="165" fontId="24" fillId="3" borderId="34" xfId="0" applyNumberFormat="1" applyFont="1" applyFill="1" applyBorder="1" applyAlignment="1">
      <alignment horizontal="center" vertical="center" wrapText="1"/>
    </xf>
    <xf numFmtId="165" fontId="24" fillId="3" borderId="35" xfId="0" applyNumberFormat="1" applyFont="1" applyFill="1" applyBorder="1" applyAlignment="1">
      <alignment horizontal="center" vertical="center" wrapText="1"/>
    </xf>
    <xf numFmtId="165" fontId="24" fillId="3" borderId="36" xfId="0" applyNumberFormat="1" applyFont="1" applyFill="1" applyBorder="1" applyAlignment="1">
      <alignment horizontal="center" vertical="center" wrapText="1"/>
    </xf>
    <xf numFmtId="3" fontId="3" fillId="3" borderId="15" xfId="0" applyNumberFormat="1" applyFont="1" applyFill="1" applyBorder="1" applyAlignment="1">
      <alignment horizontal="center" vertical="center" wrapText="1"/>
    </xf>
    <xf numFmtId="3" fontId="3" fillId="3" borderId="16" xfId="0" applyNumberFormat="1" applyFont="1" applyFill="1" applyBorder="1" applyAlignment="1">
      <alignment horizontal="center" vertical="center" wrapText="1"/>
    </xf>
    <xf numFmtId="3" fontId="3" fillId="3" borderId="18" xfId="0" applyNumberFormat="1" applyFont="1" applyFill="1" applyBorder="1" applyAlignment="1">
      <alignment horizontal="center" vertical="center" wrapText="1"/>
    </xf>
    <xf numFmtId="3" fontId="3" fillId="3" borderId="16" xfId="0" applyNumberFormat="1" applyFont="1" applyFill="1" applyBorder="1" applyAlignment="1">
      <alignment horizontal="center" vertical="center"/>
    </xf>
    <xf numFmtId="3" fontId="3" fillId="3" borderId="18" xfId="0" applyNumberFormat="1" applyFont="1" applyFill="1" applyBorder="1" applyAlignment="1">
      <alignment horizontal="center" vertical="center"/>
    </xf>
    <xf numFmtId="165" fontId="24" fillId="3" borderId="10" xfId="0" applyNumberFormat="1" applyFont="1" applyFill="1" applyBorder="1" applyAlignment="1">
      <alignment horizontal="center" vertical="center" wrapText="1"/>
    </xf>
    <xf numFmtId="165" fontId="24" fillId="3" borderId="11" xfId="0" applyNumberFormat="1" applyFont="1" applyFill="1" applyBorder="1" applyAlignment="1">
      <alignment horizontal="center" vertical="center" wrapText="1"/>
    </xf>
    <xf numFmtId="165" fontId="24" fillId="3" borderId="12" xfId="0" applyNumberFormat="1" applyFont="1" applyFill="1" applyBorder="1" applyAlignment="1">
      <alignment horizontal="center" vertical="center" wrapText="1"/>
    </xf>
    <xf numFmtId="0" fontId="5" fillId="4" borderId="3" xfId="0" applyFont="1" applyFill="1" applyBorder="1" applyAlignment="1">
      <alignment horizontal="right" vertical="center"/>
    </xf>
    <xf numFmtId="49" fontId="5" fillId="4" borderId="3" xfId="0" applyNumberFormat="1" applyFont="1" applyFill="1" applyBorder="1" applyAlignment="1">
      <alignment horizontal="center" vertical="center"/>
    </xf>
    <xf numFmtId="165" fontId="6" fillId="4" borderId="4" xfId="1" applyNumberFormat="1" applyFont="1" applyFill="1" applyBorder="1" applyAlignment="1">
      <alignment horizontal="center" vertical="center"/>
    </xf>
    <xf numFmtId="165" fontId="6" fillId="4" borderId="4" xfId="1" applyNumberFormat="1" applyFont="1" applyFill="1" applyBorder="1" applyAlignment="1">
      <alignment horizontal="center" vertical="center" wrapText="1"/>
    </xf>
    <xf numFmtId="0" fontId="15" fillId="4" borderId="8" xfId="0" applyFont="1" applyFill="1" applyBorder="1" applyAlignment="1">
      <alignment horizontal="center" vertical="center"/>
    </xf>
    <xf numFmtId="0" fontId="11" fillId="3" borderId="20" xfId="0" applyFont="1" applyFill="1" applyBorder="1" applyAlignment="1">
      <alignment horizontal="center" vertical="center"/>
    </xf>
    <xf numFmtId="2" fontId="11" fillId="3" borderId="21" xfId="0" applyNumberFormat="1" applyFont="1" applyFill="1" applyBorder="1" applyAlignment="1">
      <alignment horizontal="center" vertical="center"/>
    </xf>
    <xf numFmtId="49" fontId="11" fillId="3" borderId="20" xfId="0" applyNumberFormat="1" applyFont="1" applyFill="1" applyBorder="1" applyAlignment="1">
      <alignment horizontal="center" vertical="center"/>
    </xf>
    <xf numFmtId="0" fontId="11" fillId="3" borderId="22" xfId="0" applyFont="1" applyFill="1" applyBorder="1" applyAlignment="1">
      <alignment horizontal="center" vertical="center"/>
    </xf>
    <xf numFmtId="2" fontId="11" fillId="3" borderId="26" xfId="0" applyNumberFormat="1" applyFont="1" applyFill="1" applyBorder="1" applyAlignment="1">
      <alignment horizontal="center" vertical="center"/>
    </xf>
    <xf numFmtId="165" fontId="3" fillId="3" borderId="12" xfId="0" applyNumberFormat="1" applyFont="1" applyFill="1" applyBorder="1" applyAlignment="1">
      <alignment horizontal="center" vertical="center" wrapText="1"/>
    </xf>
    <xf numFmtId="3" fontId="14" fillId="3" borderId="10" xfId="0" applyNumberFormat="1" applyFont="1" applyFill="1" applyBorder="1" applyAlignment="1">
      <alignment horizontal="center" vertical="center" wrapText="1"/>
    </xf>
    <xf numFmtId="3" fontId="14" fillId="3" borderId="12" xfId="0" applyNumberFormat="1" applyFont="1" applyFill="1" applyBorder="1" applyAlignment="1">
      <alignment horizontal="center" vertical="center" wrapText="1"/>
    </xf>
    <xf numFmtId="165" fontId="3" fillId="3" borderId="34" xfId="0" applyNumberFormat="1" applyFont="1" applyFill="1" applyBorder="1" applyAlignment="1">
      <alignment horizontal="center" vertical="center" wrapText="1"/>
    </xf>
    <xf numFmtId="165" fontId="3" fillId="3" borderId="35" xfId="0" applyNumberFormat="1" applyFont="1" applyFill="1" applyBorder="1" applyAlignment="1">
      <alignment horizontal="center" vertical="center" wrapText="1"/>
    </xf>
    <xf numFmtId="165" fontId="3" fillId="3" borderId="36" xfId="0" applyNumberFormat="1" applyFont="1" applyFill="1" applyBorder="1" applyAlignment="1">
      <alignment horizontal="center" vertical="center" wrapText="1"/>
    </xf>
    <xf numFmtId="165" fontId="3" fillId="3" borderId="9" xfId="0" applyNumberFormat="1" applyFont="1" applyFill="1" applyBorder="1" applyAlignment="1">
      <alignment horizontal="center" vertical="center" wrapText="1"/>
    </xf>
    <xf numFmtId="165" fontId="16" fillId="3" borderId="34" xfId="0" applyNumberFormat="1" applyFont="1" applyFill="1" applyBorder="1" applyAlignment="1">
      <alignment horizontal="left" vertical="center" wrapText="1"/>
    </xf>
    <xf numFmtId="165" fontId="5" fillId="3" borderId="35" xfId="0" applyNumberFormat="1" applyFont="1" applyFill="1" applyBorder="1" applyAlignment="1">
      <alignment horizontal="left" vertical="center" wrapText="1"/>
    </xf>
    <xf numFmtId="165" fontId="5" fillId="3" borderId="36" xfId="0" applyNumberFormat="1" applyFont="1" applyFill="1" applyBorder="1" applyAlignment="1">
      <alignment horizontal="left" vertical="center" wrapText="1"/>
    </xf>
    <xf numFmtId="0" fontId="11" fillId="3" borderId="33" xfId="0" applyFont="1" applyFill="1" applyBorder="1" applyAlignment="1">
      <alignment horizontal="center" vertical="center"/>
    </xf>
    <xf numFmtId="2" fontId="11" fillId="3" borderId="19" xfId="0" applyNumberFormat="1" applyFont="1" applyFill="1" applyBorder="1" applyAlignment="1">
      <alignment horizontal="center" vertical="center"/>
    </xf>
    <xf numFmtId="3" fontId="11" fillId="3" borderId="27" xfId="0" applyNumberFormat="1" applyFont="1" applyFill="1" applyBorder="1" applyAlignment="1">
      <alignment horizontal="center" vertical="center" wrapText="1"/>
    </xf>
    <xf numFmtId="1" fontId="11" fillId="3" borderId="29" xfId="0" applyNumberFormat="1" applyFont="1" applyFill="1" applyBorder="1" applyAlignment="1">
      <alignment horizontal="center" vertical="center" wrapText="1"/>
    </xf>
    <xf numFmtId="3" fontId="11" fillId="3" borderId="22" xfId="0" applyNumberFormat="1" applyFont="1" applyFill="1" applyBorder="1" applyAlignment="1">
      <alignment horizontal="center" vertical="center" wrapText="1"/>
    </xf>
    <xf numFmtId="1" fontId="11" fillId="3" borderId="26" xfId="0" applyNumberFormat="1" applyFont="1" applyFill="1" applyBorder="1" applyAlignment="1">
      <alignment horizontal="center" vertical="center" wrapText="1"/>
    </xf>
    <xf numFmtId="165" fontId="3" fillId="3" borderId="37" xfId="0" applyNumberFormat="1" applyFont="1" applyFill="1" applyBorder="1" applyAlignment="1">
      <alignment horizontal="center" vertical="center" wrapText="1"/>
    </xf>
    <xf numFmtId="165" fontId="6" fillId="4" borderId="7" xfId="1" applyNumberFormat="1" applyFont="1" applyFill="1" applyBorder="1" applyAlignment="1">
      <alignment horizontal="center" vertical="center"/>
    </xf>
    <xf numFmtId="3" fontId="3" fillId="3" borderId="38" xfId="0" applyNumberFormat="1" applyFont="1" applyFill="1" applyBorder="1" applyAlignment="1">
      <alignment horizontal="center" vertical="center" wrapText="1"/>
    </xf>
    <xf numFmtId="3" fontId="3" fillId="3" borderId="39" xfId="0" applyNumberFormat="1" applyFont="1" applyFill="1" applyBorder="1" applyAlignment="1">
      <alignment horizontal="center" vertical="center" wrapText="1"/>
    </xf>
    <xf numFmtId="3" fontId="3" fillId="3" borderId="40" xfId="0" applyNumberFormat="1" applyFont="1" applyFill="1" applyBorder="1" applyAlignment="1">
      <alignment horizontal="center" vertical="center" wrapText="1"/>
    </xf>
    <xf numFmtId="4" fontId="5" fillId="4" borderId="2" xfId="0" applyNumberFormat="1" applyFont="1" applyFill="1" applyBorder="1" applyAlignment="1">
      <alignment horizontal="center" vertical="center"/>
    </xf>
    <xf numFmtId="4" fontId="3" fillId="3" borderId="38" xfId="0" applyNumberFormat="1" applyFont="1" applyFill="1" applyBorder="1" applyAlignment="1">
      <alignment horizontal="center" vertical="center" wrapText="1"/>
    </xf>
    <xf numFmtId="4" fontId="3" fillId="3" borderId="40" xfId="0" applyNumberFormat="1" applyFont="1" applyFill="1" applyBorder="1" applyAlignment="1">
      <alignment horizontal="center" vertical="center" wrapText="1"/>
    </xf>
    <xf numFmtId="3" fontId="5" fillId="4" borderId="2" xfId="0" applyNumberFormat="1" applyFont="1" applyFill="1" applyBorder="1" applyAlignment="1">
      <alignment horizontal="center" vertical="center"/>
    </xf>
    <xf numFmtId="165" fontId="3" fillId="3" borderId="34" xfId="0" applyNumberFormat="1" applyFont="1" applyFill="1" applyBorder="1" applyAlignment="1">
      <alignment horizontal="center" wrapText="1"/>
    </xf>
    <xf numFmtId="165" fontId="3" fillId="3" borderId="35" xfId="0" applyNumberFormat="1" applyFont="1" applyFill="1" applyBorder="1" applyAlignment="1">
      <alignment horizontal="center" wrapText="1"/>
    </xf>
    <xf numFmtId="165" fontId="3" fillId="3" borderId="36" xfId="0" applyNumberFormat="1" applyFont="1" applyFill="1" applyBorder="1" applyAlignment="1">
      <alignment horizontal="center" wrapText="1"/>
    </xf>
    <xf numFmtId="0" fontId="5" fillId="4" borderId="2" xfId="0" applyFont="1" applyFill="1" applyBorder="1" applyAlignment="1">
      <alignment horizontal="center" vertical="center"/>
    </xf>
    <xf numFmtId="165" fontId="3" fillId="3" borderId="9" xfId="0" applyNumberFormat="1" applyFont="1" applyFill="1" applyBorder="1" applyAlignment="1">
      <alignment horizontal="center" wrapText="1"/>
    </xf>
    <xf numFmtId="1" fontId="5" fillId="4" borderId="2" xfId="0" applyNumberFormat="1" applyFont="1" applyFill="1" applyBorder="1" applyAlignment="1">
      <alignment horizontal="center" vertical="center"/>
    </xf>
    <xf numFmtId="1" fontId="3" fillId="3" borderId="9" xfId="0" applyNumberFormat="1" applyFont="1" applyFill="1" applyBorder="1" applyAlignment="1">
      <alignment horizontal="center" wrapText="1"/>
    </xf>
    <xf numFmtId="0" fontId="5" fillId="4" borderId="6" xfId="0" applyFont="1" applyFill="1" applyBorder="1" applyAlignment="1">
      <alignment horizontal="center" vertical="center" wrapText="1"/>
    </xf>
    <xf numFmtId="165" fontId="3" fillId="3" borderId="41" xfId="0" applyNumberFormat="1" applyFont="1" applyFill="1" applyBorder="1" applyAlignment="1">
      <alignment horizontal="center" vertical="center" wrapText="1"/>
    </xf>
    <xf numFmtId="165" fontId="3" fillId="3" borderId="42" xfId="0" applyNumberFormat="1" applyFont="1" applyFill="1" applyBorder="1" applyAlignment="1">
      <alignment horizontal="center" vertical="center" wrapText="1"/>
    </xf>
    <xf numFmtId="165" fontId="3" fillId="3" borderId="43" xfId="0" applyNumberFormat="1" applyFont="1" applyFill="1" applyBorder="1" applyAlignment="1">
      <alignment horizontal="center" vertical="center" wrapText="1"/>
    </xf>
    <xf numFmtId="0" fontId="5" fillId="4" borderId="33" xfId="0" applyFont="1" applyFill="1" applyBorder="1" applyAlignment="1">
      <alignment horizontal="center" vertical="center"/>
    </xf>
    <xf numFmtId="165" fontId="3" fillId="3" borderId="43" xfId="0" applyNumberFormat="1" applyFont="1" applyFill="1" applyBorder="1" applyAlignment="1">
      <alignment horizontal="center" vertical="center"/>
    </xf>
    <xf numFmtId="0" fontId="5" fillId="4" borderId="2" xfId="0" applyFont="1" applyFill="1" applyBorder="1" applyAlignment="1">
      <alignment vertical="center" wrapText="1"/>
    </xf>
    <xf numFmtId="165" fontId="3" fillId="3" borderId="38" xfId="0" applyNumberFormat="1" applyFont="1" applyFill="1" applyBorder="1" applyAlignment="1">
      <alignment horizontal="center" vertical="center" wrapText="1"/>
    </xf>
    <xf numFmtId="165" fontId="3" fillId="3" borderId="40" xfId="0" applyNumberFormat="1" applyFont="1" applyFill="1" applyBorder="1" applyAlignment="1">
      <alignment horizontal="center" vertical="center" wrapText="1"/>
    </xf>
    <xf numFmtId="165" fontId="3" fillId="3" borderId="38" xfId="0" applyNumberFormat="1" applyFont="1" applyFill="1" applyBorder="1" applyAlignment="1">
      <alignment horizontal="center" vertical="center"/>
    </xf>
    <xf numFmtId="165" fontId="3" fillId="3" borderId="40" xfId="0" applyNumberFormat="1" applyFont="1" applyFill="1" applyBorder="1" applyAlignment="1">
      <alignment horizontal="center" vertical="center"/>
    </xf>
    <xf numFmtId="49" fontId="5" fillId="4" borderId="2" xfId="0" applyNumberFormat="1" applyFont="1" applyFill="1" applyBorder="1" applyAlignment="1">
      <alignment horizontal="center" vertical="center" wrapText="1"/>
    </xf>
    <xf numFmtId="0" fontId="5" fillId="4" borderId="6" xfId="0" applyFont="1" applyFill="1" applyBorder="1" applyAlignment="1">
      <alignment horizontal="right" vertical="center"/>
    </xf>
    <xf numFmtId="165" fontId="5" fillId="4" borderId="2" xfId="0" applyNumberFormat="1" applyFont="1" applyFill="1" applyBorder="1" applyAlignment="1">
      <alignment horizontal="center" vertical="center"/>
    </xf>
    <xf numFmtId="165" fontId="5" fillId="4" borderId="19" xfId="0" applyNumberFormat="1" applyFont="1" applyFill="1" applyBorder="1" applyAlignment="1">
      <alignment horizontal="center" vertical="center"/>
    </xf>
    <xf numFmtId="1" fontId="5" fillId="3" borderId="33" xfId="0" applyNumberFormat="1" applyFont="1" applyFill="1" applyBorder="1" applyAlignment="1">
      <alignment horizontal="center" vertical="center"/>
    </xf>
    <xf numFmtId="4" fontId="5" fillId="4" borderId="2" xfId="0" applyNumberFormat="1" applyFont="1" applyFill="1" applyBorder="1" applyAlignment="1">
      <alignment horizontal="center" vertical="center" wrapText="1"/>
    </xf>
    <xf numFmtId="1" fontId="5" fillId="4" borderId="2" xfId="0" applyNumberFormat="1" applyFont="1" applyFill="1" applyBorder="1" applyAlignment="1">
      <alignment horizontal="center" vertical="center" wrapText="1"/>
    </xf>
    <xf numFmtId="1" fontId="3" fillId="3" borderId="38" xfId="0" applyNumberFormat="1" applyFont="1" applyFill="1" applyBorder="1" applyAlignment="1">
      <alignment horizontal="center" vertical="center" wrapText="1"/>
    </xf>
    <xf numFmtId="1" fontId="3" fillId="3" borderId="40" xfId="0" applyNumberFormat="1" applyFont="1" applyFill="1" applyBorder="1" applyAlignment="1">
      <alignment horizontal="center" vertical="center" wrapText="1"/>
    </xf>
    <xf numFmtId="1" fontId="5" fillId="3" borderId="19" xfId="0" applyNumberFormat="1" applyFont="1" applyFill="1" applyBorder="1" applyAlignment="1">
      <alignment horizontal="center" vertical="center"/>
    </xf>
    <xf numFmtId="4" fontId="5" fillId="4" borderId="7" xfId="0" applyNumberFormat="1" applyFont="1" applyFill="1" applyBorder="1" applyAlignment="1">
      <alignment horizontal="left" vertical="center" wrapText="1"/>
    </xf>
    <xf numFmtId="0" fontId="14" fillId="3" borderId="2" xfId="0" applyFont="1" applyFill="1" applyBorder="1" applyAlignment="1">
      <alignment horizontal="center" vertical="center"/>
    </xf>
    <xf numFmtId="0" fontId="5" fillId="4" borderId="2" xfId="0" applyFont="1" applyFill="1" applyBorder="1" applyAlignment="1">
      <alignment horizontal="left" vertical="center"/>
    </xf>
    <xf numFmtId="165" fontId="3" fillId="3" borderId="30" xfId="0" applyNumberFormat="1" applyFont="1" applyFill="1" applyBorder="1" applyAlignment="1">
      <alignment horizontal="center" wrapText="1"/>
    </xf>
    <xf numFmtId="165" fontId="3" fillId="3" borderId="31" xfId="0" applyNumberFormat="1" applyFont="1" applyFill="1" applyBorder="1" applyAlignment="1">
      <alignment horizontal="center" wrapText="1"/>
    </xf>
    <xf numFmtId="165" fontId="3" fillId="3" borderId="32" xfId="0" applyNumberFormat="1" applyFont="1" applyFill="1" applyBorder="1" applyAlignment="1">
      <alignment horizontal="center" wrapText="1"/>
    </xf>
    <xf numFmtId="167" fontId="3" fillId="3" borderId="22" xfId="0" applyNumberFormat="1" applyFont="1" applyFill="1" applyBorder="1" applyAlignment="1">
      <alignment horizontal="center" wrapText="1"/>
    </xf>
    <xf numFmtId="167" fontId="3" fillId="3" borderId="23" xfId="0" applyNumberFormat="1" applyFont="1" applyFill="1" applyBorder="1" applyAlignment="1">
      <alignment horizontal="center" wrapText="1"/>
    </xf>
    <xf numFmtId="167" fontId="3" fillId="3" borderId="26" xfId="0" applyNumberFormat="1" applyFont="1" applyFill="1" applyBorder="1" applyAlignment="1">
      <alignment horizontal="center" wrapText="1"/>
    </xf>
    <xf numFmtId="4" fontId="5" fillId="3" borderId="2" xfId="0" applyNumberFormat="1" applyFont="1" applyFill="1" applyBorder="1" applyAlignment="1">
      <alignment horizontal="center" vertical="center"/>
    </xf>
    <xf numFmtId="4" fontId="3" fillId="3" borderId="41" xfId="0" applyNumberFormat="1" applyFont="1" applyFill="1" applyBorder="1" applyAlignment="1">
      <alignment horizontal="center" wrapText="1"/>
    </xf>
    <xf numFmtId="4" fontId="3" fillId="3" borderId="43" xfId="0" applyNumberFormat="1" applyFont="1" applyFill="1" applyBorder="1" applyAlignment="1">
      <alignment horizontal="center" vertical="center" wrapText="1"/>
    </xf>
    <xf numFmtId="4" fontId="5" fillId="4" borderId="6" xfId="0" applyNumberFormat="1" applyFont="1" applyFill="1" applyBorder="1" applyAlignment="1">
      <alignment horizontal="center" vertical="center"/>
    </xf>
    <xf numFmtId="3" fontId="5" fillId="4" borderId="33" xfId="0" applyNumberFormat="1" applyFont="1" applyFill="1" applyBorder="1" applyAlignment="1">
      <alignment horizontal="center" vertical="center"/>
    </xf>
    <xf numFmtId="3" fontId="3" fillId="3" borderId="9" xfId="0" applyNumberFormat="1" applyFont="1" applyFill="1" applyBorder="1" applyAlignment="1">
      <alignment horizontal="center" vertical="center" wrapText="1"/>
    </xf>
    <xf numFmtId="3" fontId="5" fillId="4" borderId="2" xfId="0" applyNumberFormat="1" applyFont="1" applyFill="1" applyBorder="1" applyAlignment="1">
      <alignment horizontal="center" vertical="center" wrapText="1"/>
    </xf>
    <xf numFmtId="3" fontId="3" fillId="3" borderId="9" xfId="0" applyNumberFormat="1" applyFont="1" applyFill="1" applyBorder="1" applyAlignment="1">
      <alignment horizontal="center" vertical="center"/>
    </xf>
    <xf numFmtId="3" fontId="5" fillId="4" borderId="19" xfId="0" applyNumberFormat="1" applyFont="1" applyFill="1" applyBorder="1" applyAlignment="1">
      <alignment horizontal="center" vertical="center"/>
    </xf>
    <xf numFmtId="3" fontId="9" fillId="3" borderId="33" xfId="0" applyNumberFormat="1" applyFont="1" applyFill="1" applyBorder="1" applyAlignment="1">
      <alignment horizontal="center" vertical="center"/>
    </xf>
    <xf numFmtId="3" fontId="9" fillId="3" borderId="2" xfId="0" applyNumberFormat="1" applyFont="1" applyFill="1" applyBorder="1" applyAlignment="1">
      <alignment horizontal="center" vertical="center"/>
    </xf>
    <xf numFmtId="4" fontId="9" fillId="3" borderId="2" xfId="0" applyNumberFormat="1" applyFont="1" applyFill="1" applyBorder="1" applyAlignment="1">
      <alignment horizontal="center" vertical="center"/>
    </xf>
    <xf numFmtId="0" fontId="9" fillId="3" borderId="2" xfId="0" applyFont="1" applyFill="1" applyBorder="1" applyAlignment="1">
      <alignment horizontal="center" vertical="center"/>
    </xf>
    <xf numFmtId="4" fontId="22" fillId="3" borderId="2" xfId="0" applyNumberFormat="1" applyFont="1" applyFill="1" applyBorder="1" applyAlignment="1">
      <alignment horizontal="center" vertical="center"/>
    </xf>
    <xf numFmtId="4" fontId="22" fillId="3" borderId="19" xfId="0" applyNumberFormat="1" applyFont="1" applyFill="1" applyBorder="1" applyAlignment="1">
      <alignment horizontal="center" vertical="center"/>
    </xf>
    <xf numFmtId="165" fontId="8" fillId="3" borderId="30" xfId="0" applyNumberFormat="1" applyFont="1" applyFill="1" applyBorder="1" applyAlignment="1">
      <alignment horizontal="center" vertical="center" wrapText="1"/>
    </xf>
    <xf numFmtId="165" fontId="8" fillId="3" borderId="44" xfId="0" applyNumberFormat="1" applyFont="1" applyFill="1" applyBorder="1" applyAlignment="1">
      <alignment horizontal="center" vertical="center" wrapText="1"/>
    </xf>
    <xf numFmtId="4" fontId="8" fillId="3" borderId="28" xfId="0" applyNumberFormat="1" applyFont="1" applyFill="1" applyBorder="1" applyAlignment="1">
      <alignment horizontal="center" vertical="center" wrapText="1"/>
    </xf>
    <xf numFmtId="3" fontId="8" fillId="3" borderId="45" xfId="0" applyNumberFormat="1" applyFont="1" applyFill="1" applyBorder="1" applyAlignment="1">
      <alignment horizontal="center" vertical="center" wrapText="1"/>
    </xf>
    <xf numFmtId="3" fontId="8" fillId="3" borderId="44" xfId="0" applyNumberFormat="1" applyFont="1" applyFill="1" applyBorder="1" applyAlignment="1">
      <alignment horizontal="center" vertical="center" wrapText="1"/>
    </xf>
    <xf numFmtId="4" fontId="8" fillId="3" borderId="29" xfId="0" applyNumberFormat="1" applyFont="1" applyFill="1" applyBorder="1" applyAlignment="1">
      <alignment horizontal="center" vertical="center" wrapText="1"/>
    </xf>
    <xf numFmtId="3" fontId="8" fillId="3" borderId="22" xfId="0" applyNumberFormat="1" applyFont="1" applyFill="1" applyBorder="1" applyAlignment="1">
      <alignment horizontal="center" vertical="center" wrapText="1"/>
    </xf>
    <xf numFmtId="165" fontId="8" fillId="3" borderId="23" xfId="0" applyNumberFormat="1" applyFont="1" applyFill="1" applyBorder="1" applyAlignment="1">
      <alignment horizontal="center" vertical="center" wrapText="1"/>
    </xf>
    <xf numFmtId="4" fontId="8" fillId="3" borderId="23" xfId="0" applyNumberFormat="1" applyFont="1" applyFill="1" applyBorder="1" applyAlignment="1">
      <alignment horizontal="center" vertical="center" wrapText="1"/>
    </xf>
    <xf numFmtId="3" fontId="8" fillId="3" borderId="23" xfId="0" applyNumberFormat="1" applyFont="1" applyFill="1" applyBorder="1" applyAlignment="1">
      <alignment horizontal="center" vertical="center" wrapText="1"/>
    </xf>
    <xf numFmtId="4" fontId="8" fillId="3" borderId="26" xfId="0" applyNumberFormat="1" applyFont="1" applyFill="1" applyBorder="1" applyAlignment="1">
      <alignment horizontal="center" vertical="center" wrapText="1"/>
    </xf>
    <xf numFmtId="1" fontId="5" fillId="2" borderId="9" xfId="0" applyNumberFormat="1" applyFont="1" applyFill="1" applyBorder="1" applyAlignment="1">
      <alignment horizontal="center" vertical="center"/>
    </xf>
    <xf numFmtId="1" fontId="5" fillId="6" borderId="2" xfId="0" applyNumberFormat="1" applyFont="1" applyFill="1" applyBorder="1" applyAlignment="1">
      <alignment horizontal="center" vertical="center"/>
    </xf>
    <xf numFmtId="1" fontId="3" fillId="12" borderId="38" xfId="0" applyNumberFormat="1" applyFont="1" applyFill="1" applyBorder="1" applyAlignment="1">
      <alignment horizontal="center" vertical="center"/>
    </xf>
    <xf numFmtId="1" fontId="3" fillId="12" borderId="39" xfId="0" applyNumberFormat="1" applyFont="1" applyFill="1" applyBorder="1" applyAlignment="1">
      <alignment horizontal="center" vertical="center"/>
    </xf>
    <xf numFmtId="1" fontId="3" fillId="12" borderId="40" xfId="0" applyNumberFormat="1" applyFont="1" applyFill="1" applyBorder="1" applyAlignment="1">
      <alignment horizontal="center" vertical="center"/>
    </xf>
    <xf numFmtId="1" fontId="5" fillId="2" borderId="34" xfId="0" applyNumberFormat="1" applyFont="1" applyFill="1" applyBorder="1" applyAlignment="1">
      <alignment horizontal="center" vertical="center"/>
    </xf>
    <xf numFmtId="0" fontId="5" fillId="2" borderId="35" xfId="0" applyFont="1" applyFill="1" applyBorder="1" applyAlignment="1">
      <alignment horizontal="center" vertical="center"/>
    </xf>
    <xf numFmtId="4" fontId="5" fillId="2" borderId="35" xfId="0" applyNumberFormat="1" applyFont="1" applyFill="1" applyBorder="1" applyAlignment="1">
      <alignment vertical="center"/>
    </xf>
    <xf numFmtId="0" fontId="0" fillId="2" borderId="35" xfId="0" applyFill="1" applyBorder="1" applyAlignment="1"/>
    <xf numFmtId="0" fontId="0" fillId="2" borderId="36" xfId="0" applyFill="1" applyBorder="1" applyAlignment="1"/>
  </cellXfs>
  <cellStyles count="3">
    <cellStyle name="Köprü" xfId="1" builtinId="8"/>
    <cellStyle name="Normal" xfId="0" builtinId="0"/>
    <cellStyle name="Virgül" xfId="2" builtinId="3"/>
  </cellStyles>
  <dxfs count="0"/>
  <tableStyles count="0" defaultTableStyle="TableStyleMedium2" defaultPivotStyle="PivotStyleLight16"/>
  <colors>
    <mruColors>
      <color rgb="FFFFFBFB"/>
      <color rgb="FFFFF1EF"/>
      <color rgb="FFEDE6FE"/>
      <color rgb="FFFFFFCC"/>
      <color rgb="FFFF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png"/><Relationship Id="rId21" Type="http://schemas.openxmlformats.org/officeDocument/2006/relationships/image" Target="../media/image22.png"/><Relationship Id="rId42" Type="http://schemas.openxmlformats.org/officeDocument/2006/relationships/image" Target="../media/image43.png"/><Relationship Id="rId63" Type="http://schemas.openxmlformats.org/officeDocument/2006/relationships/image" Target="../media/image64.png"/><Relationship Id="rId84" Type="http://schemas.openxmlformats.org/officeDocument/2006/relationships/image" Target="../media/image85.png"/><Relationship Id="rId138" Type="http://schemas.openxmlformats.org/officeDocument/2006/relationships/image" Target="../media/image139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107" Type="http://schemas.openxmlformats.org/officeDocument/2006/relationships/image" Target="../media/image108.png"/><Relationship Id="rId11" Type="http://schemas.openxmlformats.org/officeDocument/2006/relationships/image" Target="../media/image12.png"/><Relationship Id="rId32" Type="http://schemas.openxmlformats.org/officeDocument/2006/relationships/image" Target="../media/image33.png"/><Relationship Id="rId53" Type="http://schemas.openxmlformats.org/officeDocument/2006/relationships/image" Target="../media/image54.png"/><Relationship Id="rId74" Type="http://schemas.openxmlformats.org/officeDocument/2006/relationships/image" Target="../media/image75.png"/><Relationship Id="rId128" Type="http://schemas.openxmlformats.org/officeDocument/2006/relationships/image" Target="../media/image129.png"/><Relationship Id="rId149" Type="http://schemas.microsoft.com/office/2007/relationships/hdphoto" Target="../media/hdphoto1.wdp"/><Relationship Id="rId5" Type="http://schemas.openxmlformats.org/officeDocument/2006/relationships/image" Target="../media/image6.png"/><Relationship Id="rId95" Type="http://schemas.openxmlformats.org/officeDocument/2006/relationships/image" Target="../media/image96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2" Type="http://schemas.openxmlformats.org/officeDocument/2006/relationships/image" Target="../media/image23.png"/><Relationship Id="rId43" Type="http://schemas.openxmlformats.org/officeDocument/2006/relationships/image" Target="../media/image44.png"/><Relationship Id="rId64" Type="http://schemas.openxmlformats.org/officeDocument/2006/relationships/image" Target="../media/image65.png"/><Relationship Id="rId118" Type="http://schemas.openxmlformats.org/officeDocument/2006/relationships/image" Target="../media/image119.png"/><Relationship Id="rId139" Type="http://schemas.openxmlformats.org/officeDocument/2006/relationships/image" Target="../media/image140.png"/><Relationship Id="rId85" Type="http://schemas.openxmlformats.org/officeDocument/2006/relationships/image" Target="../media/image86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12" Type="http://schemas.openxmlformats.org/officeDocument/2006/relationships/image" Target="../media/image13.png"/><Relationship Id="rId33" Type="http://schemas.openxmlformats.org/officeDocument/2006/relationships/image" Target="../media/image34.png"/><Relationship Id="rId108" Type="http://schemas.openxmlformats.org/officeDocument/2006/relationships/image" Target="../media/image109.png"/><Relationship Id="rId129" Type="http://schemas.openxmlformats.org/officeDocument/2006/relationships/image" Target="../media/image130.png"/><Relationship Id="rId54" Type="http://schemas.openxmlformats.org/officeDocument/2006/relationships/image" Target="../media/image55.png"/><Relationship Id="rId75" Type="http://schemas.openxmlformats.org/officeDocument/2006/relationships/image" Target="../media/image76.png"/><Relationship Id="rId96" Type="http://schemas.openxmlformats.org/officeDocument/2006/relationships/image" Target="../media/image97.png"/><Relationship Id="rId140" Type="http://schemas.openxmlformats.org/officeDocument/2006/relationships/image" Target="../media/image141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7.png"/><Relationship Id="rId23" Type="http://schemas.openxmlformats.org/officeDocument/2006/relationships/image" Target="../media/image24.png"/><Relationship Id="rId119" Type="http://schemas.openxmlformats.org/officeDocument/2006/relationships/image" Target="../media/image120.png"/><Relationship Id="rId44" Type="http://schemas.openxmlformats.org/officeDocument/2006/relationships/image" Target="../media/image45.png"/><Relationship Id="rId65" Type="http://schemas.openxmlformats.org/officeDocument/2006/relationships/image" Target="../media/image66.png"/><Relationship Id="rId86" Type="http://schemas.openxmlformats.org/officeDocument/2006/relationships/image" Target="../media/image87.png"/><Relationship Id="rId130" Type="http://schemas.openxmlformats.org/officeDocument/2006/relationships/image" Target="../media/image131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13" Type="http://schemas.openxmlformats.org/officeDocument/2006/relationships/image" Target="../media/image14.png"/><Relationship Id="rId109" Type="http://schemas.openxmlformats.org/officeDocument/2006/relationships/image" Target="../media/image110.png"/><Relationship Id="rId34" Type="http://schemas.openxmlformats.org/officeDocument/2006/relationships/image" Target="../media/image35.png"/><Relationship Id="rId55" Type="http://schemas.openxmlformats.org/officeDocument/2006/relationships/image" Target="../media/image56.png"/><Relationship Id="rId76" Type="http://schemas.openxmlformats.org/officeDocument/2006/relationships/image" Target="../media/image77.png"/><Relationship Id="rId97" Type="http://schemas.openxmlformats.org/officeDocument/2006/relationships/image" Target="../media/image98.png"/><Relationship Id="rId120" Type="http://schemas.openxmlformats.org/officeDocument/2006/relationships/image" Target="../media/image121.png"/><Relationship Id="rId141" Type="http://schemas.openxmlformats.org/officeDocument/2006/relationships/image" Target="../media/image142.png"/><Relationship Id="rId7" Type="http://schemas.openxmlformats.org/officeDocument/2006/relationships/image" Target="../media/image8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4" Type="http://schemas.openxmlformats.org/officeDocument/2006/relationships/image" Target="../media/image25.png"/><Relationship Id="rId45" Type="http://schemas.openxmlformats.org/officeDocument/2006/relationships/image" Target="../media/image46.png"/><Relationship Id="rId66" Type="http://schemas.openxmlformats.org/officeDocument/2006/relationships/image" Target="../media/image67.png"/><Relationship Id="rId87" Type="http://schemas.openxmlformats.org/officeDocument/2006/relationships/image" Target="../media/image88.png"/><Relationship Id="rId110" Type="http://schemas.openxmlformats.org/officeDocument/2006/relationships/image" Target="../media/image111.png"/><Relationship Id="rId131" Type="http://schemas.openxmlformats.org/officeDocument/2006/relationships/image" Target="../media/image13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4" Type="http://schemas.openxmlformats.org/officeDocument/2006/relationships/image" Target="../media/image15.png"/><Relationship Id="rId35" Type="http://schemas.openxmlformats.org/officeDocument/2006/relationships/image" Target="../media/image36.png"/><Relationship Id="rId56" Type="http://schemas.openxmlformats.org/officeDocument/2006/relationships/image" Target="../media/image57.png"/><Relationship Id="rId77" Type="http://schemas.openxmlformats.org/officeDocument/2006/relationships/image" Target="../media/image78.png"/><Relationship Id="rId100" Type="http://schemas.openxmlformats.org/officeDocument/2006/relationships/image" Target="../media/image101.png"/><Relationship Id="rId8" Type="http://schemas.openxmlformats.org/officeDocument/2006/relationships/image" Target="../media/image9.png"/><Relationship Id="rId98" Type="http://schemas.openxmlformats.org/officeDocument/2006/relationships/image" Target="../media/image99.png"/><Relationship Id="rId121" Type="http://schemas.openxmlformats.org/officeDocument/2006/relationships/image" Target="../media/image122.png"/><Relationship Id="rId142" Type="http://schemas.openxmlformats.org/officeDocument/2006/relationships/image" Target="../media/image143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" Type="http://schemas.openxmlformats.org/officeDocument/2006/relationships/image" Target="../media/image26.png"/><Relationship Id="rId46" Type="http://schemas.openxmlformats.org/officeDocument/2006/relationships/image" Target="../media/image47.png"/><Relationship Id="rId67" Type="http://schemas.openxmlformats.org/officeDocument/2006/relationships/image" Target="../media/image68.png"/><Relationship Id="rId88" Type="http://schemas.openxmlformats.org/officeDocument/2006/relationships/image" Target="../media/image89.png"/><Relationship Id="rId111" Type="http://schemas.openxmlformats.org/officeDocument/2006/relationships/image" Target="../media/image112.png"/><Relationship Id="rId132" Type="http://schemas.openxmlformats.org/officeDocument/2006/relationships/image" Target="../media/image133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15" Type="http://schemas.openxmlformats.org/officeDocument/2006/relationships/image" Target="../media/image16.png"/><Relationship Id="rId36" Type="http://schemas.openxmlformats.org/officeDocument/2006/relationships/image" Target="../media/image37.png"/><Relationship Id="rId57" Type="http://schemas.openxmlformats.org/officeDocument/2006/relationships/image" Target="../media/image58.png"/><Relationship Id="rId106" Type="http://schemas.openxmlformats.org/officeDocument/2006/relationships/image" Target="../media/image107.png"/><Relationship Id="rId127" Type="http://schemas.openxmlformats.org/officeDocument/2006/relationships/image" Target="../media/image128.png"/><Relationship Id="rId10" Type="http://schemas.openxmlformats.org/officeDocument/2006/relationships/image" Target="../media/image11.png"/><Relationship Id="rId31" Type="http://schemas.openxmlformats.org/officeDocument/2006/relationships/image" Target="../media/image32.png"/><Relationship Id="rId52" Type="http://schemas.openxmlformats.org/officeDocument/2006/relationships/image" Target="../media/image53.png"/><Relationship Id="rId73" Type="http://schemas.openxmlformats.org/officeDocument/2006/relationships/image" Target="../media/image74.png"/><Relationship Id="rId78" Type="http://schemas.openxmlformats.org/officeDocument/2006/relationships/image" Target="../media/image79.png"/><Relationship Id="rId94" Type="http://schemas.openxmlformats.org/officeDocument/2006/relationships/image" Target="../media/image95.png"/><Relationship Id="rId99" Type="http://schemas.openxmlformats.org/officeDocument/2006/relationships/image" Target="../media/image100.png"/><Relationship Id="rId101" Type="http://schemas.openxmlformats.org/officeDocument/2006/relationships/image" Target="../media/image102.png"/><Relationship Id="rId122" Type="http://schemas.openxmlformats.org/officeDocument/2006/relationships/image" Target="../media/image123.png"/><Relationship Id="rId143" Type="http://schemas.openxmlformats.org/officeDocument/2006/relationships/image" Target="../media/image144.png"/><Relationship Id="rId148" Type="http://schemas.openxmlformats.org/officeDocument/2006/relationships/image" Target="../media/image149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6" Type="http://schemas.openxmlformats.org/officeDocument/2006/relationships/image" Target="../media/image27.png"/><Relationship Id="rId231" Type="http://schemas.openxmlformats.org/officeDocument/2006/relationships/image" Target="../media/image231.png"/><Relationship Id="rId47" Type="http://schemas.openxmlformats.org/officeDocument/2006/relationships/image" Target="../media/image48.png"/><Relationship Id="rId68" Type="http://schemas.openxmlformats.org/officeDocument/2006/relationships/image" Target="../media/image69.png"/><Relationship Id="rId89" Type="http://schemas.openxmlformats.org/officeDocument/2006/relationships/image" Target="../media/image90.png"/><Relationship Id="rId112" Type="http://schemas.openxmlformats.org/officeDocument/2006/relationships/image" Target="../media/image113.png"/><Relationship Id="rId133" Type="http://schemas.openxmlformats.org/officeDocument/2006/relationships/image" Target="../media/image134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7.png"/><Relationship Id="rId221" Type="http://schemas.openxmlformats.org/officeDocument/2006/relationships/image" Target="../media/image221.png"/><Relationship Id="rId37" Type="http://schemas.openxmlformats.org/officeDocument/2006/relationships/image" Target="../media/image38.png"/><Relationship Id="rId58" Type="http://schemas.openxmlformats.org/officeDocument/2006/relationships/image" Target="../media/image59.png"/><Relationship Id="rId79" Type="http://schemas.openxmlformats.org/officeDocument/2006/relationships/image" Target="../media/image80.png"/><Relationship Id="rId102" Type="http://schemas.openxmlformats.org/officeDocument/2006/relationships/image" Target="../media/image103.png"/><Relationship Id="rId123" Type="http://schemas.openxmlformats.org/officeDocument/2006/relationships/image" Target="../media/image124.png"/><Relationship Id="rId144" Type="http://schemas.openxmlformats.org/officeDocument/2006/relationships/image" Target="../media/image145.png"/><Relationship Id="rId90" Type="http://schemas.openxmlformats.org/officeDocument/2006/relationships/image" Target="../media/image91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jpeg"/><Relationship Id="rId27" Type="http://schemas.openxmlformats.org/officeDocument/2006/relationships/image" Target="../media/image28.png"/><Relationship Id="rId48" Type="http://schemas.openxmlformats.org/officeDocument/2006/relationships/image" Target="../media/image49.png"/><Relationship Id="rId69" Type="http://schemas.openxmlformats.org/officeDocument/2006/relationships/image" Target="../media/image70.png"/><Relationship Id="rId113" Type="http://schemas.openxmlformats.org/officeDocument/2006/relationships/image" Target="../media/image114.png"/><Relationship Id="rId134" Type="http://schemas.openxmlformats.org/officeDocument/2006/relationships/image" Target="../media/image135.png"/><Relationship Id="rId80" Type="http://schemas.openxmlformats.org/officeDocument/2006/relationships/image" Target="../media/image81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17" Type="http://schemas.openxmlformats.org/officeDocument/2006/relationships/image" Target="../media/image18.png"/><Relationship Id="rId38" Type="http://schemas.openxmlformats.org/officeDocument/2006/relationships/image" Target="../media/image39.png"/><Relationship Id="rId59" Type="http://schemas.openxmlformats.org/officeDocument/2006/relationships/image" Target="../media/image60.png"/><Relationship Id="rId103" Type="http://schemas.openxmlformats.org/officeDocument/2006/relationships/image" Target="../media/image104.png"/><Relationship Id="rId124" Type="http://schemas.openxmlformats.org/officeDocument/2006/relationships/image" Target="../media/image125.png"/><Relationship Id="rId70" Type="http://schemas.openxmlformats.org/officeDocument/2006/relationships/image" Target="../media/image71.png"/><Relationship Id="rId91" Type="http://schemas.openxmlformats.org/officeDocument/2006/relationships/image" Target="../media/image92.png"/><Relationship Id="rId145" Type="http://schemas.openxmlformats.org/officeDocument/2006/relationships/image" Target="../media/image146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2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8" Type="http://schemas.openxmlformats.org/officeDocument/2006/relationships/image" Target="../media/image29.png"/><Relationship Id="rId49" Type="http://schemas.openxmlformats.org/officeDocument/2006/relationships/image" Target="../media/image50.png"/><Relationship Id="rId114" Type="http://schemas.openxmlformats.org/officeDocument/2006/relationships/image" Target="../media/image115.png"/><Relationship Id="rId60" Type="http://schemas.openxmlformats.org/officeDocument/2006/relationships/image" Target="../media/image61.png"/><Relationship Id="rId81" Type="http://schemas.openxmlformats.org/officeDocument/2006/relationships/image" Target="../media/image82.png"/><Relationship Id="rId135" Type="http://schemas.openxmlformats.org/officeDocument/2006/relationships/image" Target="../media/image136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18" Type="http://schemas.openxmlformats.org/officeDocument/2006/relationships/image" Target="../media/image19.png"/><Relationship Id="rId39" Type="http://schemas.openxmlformats.org/officeDocument/2006/relationships/image" Target="../media/image40.png"/><Relationship Id="rId50" Type="http://schemas.openxmlformats.org/officeDocument/2006/relationships/image" Target="../media/image51.png"/><Relationship Id="rId104" Type="http://schemas.openxmlformats.org/officeDocument/2006/relationships/image" Target="../media/image105.png"/><Relationship Id="rId125" Type="http://schemas.openxmlformats.org/officeDocument/2006/relationships/image" Target="../media/image126.png"/><Relationship Id="rId146" Type="http://schemas.openxmlformats.org/officeDocument/2006/relationships/image" Target="../media/image147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2.png"/><Relationship Id="rId92" Type="http://schemas.openxmlformats.org/officeDocument/2006/relationships/image" Target="../media/image93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3.png"/><Relationship Id="rId29" Type="http://schemas.openxmlformats.org/officeDocument/2006/relationships/image" Target="../media/image30.png"/><Relationship Id="rId40" Type="http://schemas.openxmlformats.org/officeDocument/2006/relationships/image" Target="../media/image41.png"/><Relationship Id="rId115" Type="http://schemas.openxmlformats.org/officeDocument/2006/relationships/image" Target="../media/image116.png"/><Relationship Id="rId136" Type="http://schemas.openxmlformats.org/officeDocument/2006/relationships/image" Target="../media/image137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2.png"/><Relationship Id="rId82" Type="http://schemas.openxmlformats.org/officeDocument/2006/relationships/image" Target="../media/image83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20.png"/><Relationship Id="rId224" Type="http://schemas.openxmlformats.org/officeDocument/2006/relationships/image" Target="../media/image224.png"/><Relationship Id="rId30" Type="http://schemas.openxmlformats.org/officeDocument/2006/relationships/image" Target="../media/image31.png"/><Relationship Id="rId105" Type="http://schemas.openxmlformats.org/officeDocument/2006/relationships/image" Target="../media/image106.png"/><Relationship Id="rId126" Type="http://schemas.openxmlformats.org/officeDocument/2006/relationships/image" Target="../media/image127.png"/><Relationship Id="rId147" Type="http://schemas.openxmlformats.org/officeDocument/2006/relationships/image" Target="../media/image148.png"/><Relationship Id="rId168" Type="http://schemas.openxmlformats.org/officeDocument/2006/relationships/image" Target="../media/image168.png"/><Relationship Id="rId51" Type="http://schemas.openxmlformats.org/officeDocument/2006/relationships/image" Target="../media/image52.png"/><Relationship Id="rId72" Type="http://schemas.openxmlformats.org/officeDocument/2006/relationships/image" Target="../media/image73.png"/><Relationship Id="rId93" Type="http://schemas.openxmlformats.org/officeDocument/2006/relationships/image" Target="../media/image94.png"/><Relationship Id="rId189" Type="http://schemas.openxmlformats.org/officeDocument/2006/relationships/image" Target="../media/image189.png"/><Relationship Id="rId3" Type="http://schemas.openxmlformats.org/officeDocument/2006/relationships/image" Target="../media/image4.png"/><Relationship Id="rId214" Type="http://schemas.openxmlformats.org/officeDocument/2006/relationships/image" Target="../media/image214.png"/><Relationship Id="rId235" Type="http://schemas.openxmlformats.org/officeDocument/2006/relationships/image" Target="../media/image235.jpeg"/><Relationship Id="rId116" Type="http://schemas.openxmlformats.org/officeDocument/2006/relationships/image" Target="../media/image117.png"/><Relationship Id="rId137" Type="http://schemas.openxmlformats.org/officeDocument/2006/relationships/image" Target="../media/image138.png"/><Relationship Id="rId158" Type="http://schemas.openxmlformats.org/officeDocument/2006/relationships/image" Target="../media/image158.png"/><Relationship Id="rId20" Type="http://schemas.openxmlformats.org/officeDocument/2006/relationships/image" Target="../media/image21.png"/><Relationship Id="rId41" Type="http://schemas.openxmlformats.org/officeDocument/2006/relationships/image" Target="../media/image42.png"/><Relationship Id="rId62" Type="http://schemas.openxmlformats.org/officeDocument/2006/relationships/image" Target="../media/image63.png"/><Relationship Id="rId83" Type="http://schemas.openxmlformats.org/officeDocument/2006/relationships/image" Target="../media/image84.png"/><Relationship Id="rId179" Type="http://schemas.openxmlformats.org/officeDocument/2006/relationships/image" Target="../media/image17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518849</xdr:colOff>
      <xdr:row>25</xdr:row>
      <xdr:rowOff>65091</xdr:rowOff>
    </xdr:from>
    <xdr:to>
      <xdr:col>4</xdr:col>
      <xdr:colOff>749551</xdr:colOff>
      <xdr:row>25</xdr:row>
      <xdr:rowOff>668595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7F734717-0936-4BCC-9019-936FDBFCE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28999" y="11304591"/>
          <a:ext cx="230702" cy="603504"/>
        </a:xfrm>
        <a:prstGeom prst="rect">
          <a:avLst/>
        </a:prstGeom>
      </xdr:spPr>
    </xdr:pic>
    <xdr:clientData/>
  </xdr:twoCellAnchor>
  <xdr:twoCellAnchor>
    <xdr:from>
      <xdr:col>4</xdr:col>
      <xdr:colOff>497040</xdr:colOff>
      <xdr:row>9</xdr:row>
      <xdr:rowOff>50802</xdr:rowOff>
    </xdr:from>
    <xdr:to>
      <xdr:col>4</xdr:col>
      <xdr:colOff>771360</xdr:colOff>
      <xdr:row>9</xdr:row>
      <xdr:rowOff>662402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4FC5051F-B8A4-40D0-835C-4819AD48A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07190" y="56686452"/>
          <a:ext cx="274320" cy="611600"/>
        </a:xfrm>
        <a:prstGeom prst="rect">
          <a:avLst/>
        </a:prstGeom>
      </xdr:spPr>
    </xdr:pic>
    <xdr:clientData/>
  </xdr:twoCellAnchor>
  <xdr:twoCellAnchor>
    <xdr:from>
      <xdr:col>4</xdr:col>
      <xdr:colOff>497040</xdr:colOff>
      <xdr:row>11</xdr:row>
      <xdr:rowOff>44453</xdr:rowOff>
    </xdr:from>
    <xdr:to>
      <xdr:col>4</xdr:col>
      <xdr:colOff>771360</xdr:colOff>
      <xdr:row>11</xdr:row>
      <xdr:rowOff>622591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A732EEEC-18A4-4D6C-8651-897353A93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07190" y="53886103"/>
          <a:ext cx="274320" cy="578138"/>
        </a:xfrm>
        <a:prstGeom prst="rect">
          <a:avLst/>
        </a:prstGeom>
      </xdr:spPr>
    </xdr:pic>
    <xdr:clientData/>
  </xdr:twoCellAnchor>
  <xdr:twoCellAnchor>
    <xdr:from>
      <xdr:col>4</xdr:col>
      <xdr:colOff>475030</xdr:colOff>
      <xdr:row>18</xdr:row>
      <xdr:rowOff>31753</xdr:rowOff>
    </xdr:from>
    <xdr:to>
      <xdr:col>4</xdr:col>
      <xdr:colOff>793370</xdr:colOff>
      <xdr:row>18</xdr:row>
      <xdr:rowOff>666751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id="{FCB34D25-E493-4660-B718-4097B3AB7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85180" y="9874253"/>
          <a:ext cx="318340" cy="634998"/>
        </a:xfrm>
        <a:prstGeom prst="rect">
          <a:avLst/>
        </a:prstGeom>
      </xdr:spPr>
    </xdr:pic>
    <xdr:clientData/>
  </xdr:twoCellAnchor>
  <xdr:twoCellAnchor>
    <xdr:from>
      <xdr:col>4</xdr:col>
      <xdr:colOff>451320</xdr:colOff>
      <xdr:row>23</xdr:row>
      <xdr:rowOff>25404</xdr:rowOff>
    </xdr:from>
    <xdr:to>
      <xdr:col>4</xdr:col>
      <xdr:colOff>817080</xdr:colOff>
      <xdr:row>23</xdr:row>
      <xdr:rowOff>674079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id="{61DDE575-A993-48E7-8FEA-B1DAFF739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461470" y="26631904"/>
          <a:ext cx="365760" cy="648675"/>
        </a:xfrm>
        <a:prstGeom prst="rect">
          <a:avLst/>
        </a:prstGeom>
      </xdr:spPr>
    </xdr:pic>
    <xdr:clientData/>
  </xdr:twoCellAnchor>
  <xdr:twoCellAnchor>
    <xdr:from>
      <xdr:col>4</xdr:col>
      <xdr:colOff>451320</xdr:colOff>
      <xdr:row>16</xdr:row>
      <xdr:rowOff>63503</xdr:rowOff>
    </xdr:from>
    <xdr:to>
      <xdr:col>4</xdr:col>
      <xdr:colOff>817080</xdr:colOff>
      <xdr:row>16</xdr:row>
      <xdr:rowOff>641641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id="{A6BDB88B-33FC-4FFF-9FE5-5F13EB43C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461470" y="170554653"/>
          <a:ext cx="365760" cy="578138"/>
        </a:xfrm>
        <a:prstGeom prst="rect">
          <a:avLst/>
        </a:prstGeom>
      </xdr:spPr>
    </xdr:pic>
    <xdr:clientData/>
  </xdr:twoCellAnchor>
  <xdr:twoCellAnchor>
    <xdr:from>
      <xdr:col>4</xdr:col>
      <xdr:colOff>497040</xdr:colOff>
      <xdr:row>17</xdr:row>
      <xdr:rowOff>82554</xdr:rowOff>
    </xdr:from>
    <xdr:to>
      <xdr:col>4</xdr:col>
      <xdr:colOff>771360</xdr:colOff>
      <xdr:row>17</xdr:row>
      <xdr:rowOff>651302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id="{89A9D3E5-E55F-4393-81E3-0E494D464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507190" y="7829554"/>
          <a:ext cx="274320" cy="568748"/>
        </a:xfrm>
        <a:prstGeom prst="rect">
          <a:avLst/>
        </a:prstGeom>
      </xdr:spPr>
    </xdr:pic>
    <xdr:clientData/>
  </xdr:twoCellAnchor>
  <xdr:twoCellAnchor>
    <xdr:from>
      <xdr:col>4</xdr:col>
      <xdr:colOff>497040</xdr:colOff>
      <xdr:row>6</xdr:row>
      <xdr:rowOff>38106</xdr:rowOff>
    </xdr:from>
    <xdr:to>
      <xdr:col>4</xdr:col>
      <xdr:colOff>771360</xdr:colOff>
      <xdr:row>6</xdr:row>
      <xdr:rowOff>671153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id="{1DC40A15-18C5-4731-BBBE-B7F56C210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507190" y="220122756"/>
          <a:ext cx="274320" cy="633047"/>
        </a:xfrm>
        <a:prstGeom prst="rect">
          <a:avLst/>
        </a:prstGeom>
      </xdr:spPr>
    </xdr:pic>
    <xdr:clientData/>
  </xdr:twoCellAnchor>
  <xdr:twoCellAnchor>
    <xdr:from>
      <xdr:col>4</xdr:col>
      <xdr:colOff>451320</xdr:colOff>
      <xdr:row>20</xdr:row>
      <xdr:rowOff>69855</xdr:rowOff>
    </xdr:from>
    <xdr:to>
      <xdr:col>4</xdr:col>
      <xdr:colOff>817080</xdr:colOff>
      <xdr:row>20</xdr:row>
      <xdr:rowOff>639125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id="{E7BDBD31-AC53-47FD-B84F-F46319A14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461470" y="9213855"/>
          <a:ext cx="365760" cy="569270"/>
        </a:xfrm>
        <a:prstGeom prst="rect">
          <a:avLst/>
        </a:prstGeom>
      </xdr:spPr>
    </xdr:pic>
    <xdr:clientData/>
  </xdr:twoCellAnchor>
  <xdr:twoCellAnchor>
    <xdr:from>
      <xdr:col>4</xdr:col>
      <xdr:colOff>469100</xdr:colOff>
      <xdr:row>13</xdr:row>
      <xdr:rowOff>25409</xdr:rowOff>
    </xdr:from>
    <xdr:to>
      <xdr:col>4</xdr:col>
      <xdr:colOff>799300</xdr:colOff>
      <xdr:row>13</xdr:row>
      <xdr:rowOff>655720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id="{1141CD75-3969-47C0-8F3C-495694609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79250" y="209632559"/>
          <a:ext cx="330200" cy="630311"/>
        </a:xfrm>
        <a:prstGeom prst="rect">
          <a:avLst/>
        </a:prstGeom>
      </xdr:spPr>
    </xdr:pic>
    <xdr:clientData/>
  </xdr:twoCellAnchor>
  <xdr:twoCellAnchor>
    <xdr:from>
      <xdr:col>4</xdr:col>
      <xdr:colOff>430336</xdr:colOff>
      <xdr:row>10</xdr:row>
      <xdr:rowOff>52208</xdr:rowOff>
    </xdr:from>
    <xdr:to>
      <xdr:col>4</xdr:col>
      <xdr:colOff>838064</xdr:colOff>
      <xdr:row>10</xdr:row>
      <xdr:rowOff>654050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id="{F6DC6662-772F-4AE6-9AB0-C737B84DD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440486" y="124442358"/>
          <a:ext cx="407728" cy="601842"/>
        </a:xfrm>
        <a:prstGeom prst="rect">
          <a:avLst/>
        </a:prstGeom>
      </xdr:spPr>
    </xdr:pic>
    <xdr:clientData/>
  </xdr:twoCellAnchor>
  <xdr:twoCellAnchor>
    <xdr:from>
      <xdr:col>4</xdr:col>
      <xdr:colOff>411950</xdr:colOff>
      <xdr:row>7</xdr:row>
      <xdr:rowOff>32087</xdr:rowOff>
    </xdr:from>
    <xdr:to>
      <xdr:col>4</xdr:col>
      <xdr:colOff>856450</xdr:colOff>
      <xdr:row>7</xdr:row>
      <xdr:rowOff>675487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id="{1087A33C-3FD4-4A6A-BF25-D5BF1695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422100" y="220815237"/>
          <a:ext cx="444500" cy="643400"/>
        </a:xfrm>
        <a:prstGeom prst="rect">
          <a:avLst/>
        </a:prstGeom>
      </xdr:spPr>
    </xdr:pic>
    <xdr:clientData/>
  </xdr:twoCellAnchor>
  <xdr:twoCellAnchor>
    <xdr:from>
      <xdr:col>4</xdr:col>
      <xdr:colOff>451320</xdr:colOff>
      <xdr:row>26</xdr:row>
      <xdr:rowOff>57150</xdr:rowOff>
    </xdr:from>
    <xdr:to>
      <xdr:col>4</xdr:col>
      <xdr:colOff>817080</xdr:colOff>
      <xdr:row>26</xdr:row>
      <xdr:rowOff>623308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id="{1FCDF2E4-44D4-48F1-BEBF-FAA86D148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461470" y="48310800"/>
          <a:ext cx="365760" cy="566158"/>
        </a:xfrm>
        <a:prstGeom prst="rect">
          <a:avLst/>
        </a:prstGeom>
      </xdr:spPr>
    </xdr:pic>
    <xdr:clientData/>
  </xdr:twoCellAnchor>
  <xdr:twoCellAnchor>
    <xdr:from>
      <xdr:col>4</xdr:col>
      <xdr:colOff>515071</xdr:colOff>
      <xdr:row>22</xdr:row>
      <xdr:rowOff>31749</xdr:rowOff>
    </xdr:from>
    <xdr:to>
      <xdr:col>4</xdr:col>
      <xdr:colOff>753330</xdr:colOff>
      <xdr:row>22</xdr:row>
      <xdr:rowOff>679749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id="{9A88812E-1152-48DE-A41B-96DF6BE12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525221" y="24542749"/>
          <a:ext cx="238259" cy="648000"/>
        </a:xfrm>
        <a:prstGeom prst="rect">
          <a:avLst/>
        </a:prstGeom>
      </xdr:spPr>
    </xdr:pic>
    <xdr:clientData/>
  </xdr:twoCellAnchor>
  <xdr:twoCellAnchor>
    <xdr:from>
      <xdr:col>4</xdr:col>
      <xdr:colOff>310200</xdr:colOff>
      <xdr:row>24</xdr:row>
      <xdr:rowOff>50811</xdr:rowOff>
    </xdr:from>
    <xdr:to>
      <xdr:col>4</xdr:col>
      <xdr:colOff>958200</xdr:colOff>
      <xdr:row>24</xdr:row>
      <xdr:rowOff>668796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id="{1072DBFD-C1C2-48B6-92CD-31BC93045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320350" y="28054311"/>
          <a:ext cx="648000" cy="617985"/>
        </a:xfrm>
        <a:prstGeom prst="rect">
          <a:avLst/>
        </a:prstGeom>
      </xdr:spPr>
    </xdr:pic>
    <xdr:clientData/>
  </xdr:twoCellAnchor>
  <xdr:twoCellAnchor>
    <xdr:from>
      <xdr:col>4</xdr:col>
      <xdr:colOff>418200</xdr:colOff>
      <xdr:row>12</xdr:row>
      <xdr:rowOff>38112</xdr:rowOff>
    </xdr:from>
    <xdr:to>
      <xdr:col>4</xdr:col>
      <xdr:colOff>850200</xdr:colOff>
      <xdr:row>12</xdr:row>
      <xdr:rowOff>649398</xdr:rowOff>
    </xdr:to>
    <xdr:pic>
      <xdr:nvPicPr>
        <xdr:cNvPr id="516" name="Picture 515">
          <a:extLst>
            <a:ext uri="{FF2B5EF4-FFF2-40B4-BE49-F238E27FC236}">
              <a16:creationId xmlns:a16="http://schemas.microsoft.com/office/drawing/2014/main" id="{62CE44C5-9DB5-46A8-9ACC-D013EC0CD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428350" y="48990262"/>
          <a:ext cx="432000" cy="611286"/>
        </a:xfrm>
        <a:prstGeom prst="rect">
          <a:avLst/>
        </a:prstGeom>
      </xdr:spPr>
    </xdr:pic>
    <xdr:clientData/>
  </xdr:twoCellAnchor>
  <xdr:twoCellAnchor>
    <xdr:from>
      <xdr:col>4</xdr:col>
      <xdr:colOff>490200</xdr:colOff>
      <xdr:row>8</xdr:row>
      <xdr:rowOff>69850</xdr:rowOff>
    </xdr:from>
    <xdr:to>
      <xdr:col>4</xdr:col>
      <xdr:colOff>778200</xdr:colOff>
      <xdr:row>8</xdr:row>
      <xdr:rowOff>652250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id="{995FEF72-D0BD-4594-BEC7-735835CC9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500350" y="51816000"/>
          <a:ext cx="288000" cy="582400"/>
        </a:xfrm>
        <a:prstGeom prst="rect">
          <a:avLst/>
        </a:prstGeom>
      </xdr:spPr>
    </xdr:pic>
    <xdr:clientData/>
  </xdr:twoCellAnchor>
  <xdr:twoCellAnchor>
    <xdr:from>
      <xdr:col>4</xdr:col>
      <xdr:colOff>508200</xdr:colOff>
      <xdr:row>5</xdr:row>
      <xdr:rowOff>44453</xdr:rowOff>
    </xdr:from>
    <xdr:to>
      <xdr:col>4</xdr:col>
      <xdr:colOff>760200</xdr:colOff>
      <xdr:row>5</xdr:row>
      <xdr:rowOff>651162</xdr:rowOff>
    </xdr:to>
    <xdr:pic>
      <xdr:nvPicPr>
        <xdr:cNvPr id="522" name="Picture 521">
          <a:extLst>
            <a:ext uri="{FF2B5EF4-FFF2-40B4-BE49-F238E27FC236}">
              <a16:creationId xmlns:a16="http://schemas.microsoft.com/office/drawing/2014/main" id="{10179DCF-861A-4E18-96DF-97285BCE7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518350" y="57378603"/>
          <a:ext cx="252000" cy="606709"/>
        </a:xfrm>
        <a:prstGeom prst="rect">
          <a:avLst/>
        </a:prstGeom>
      </xdr:spPr>
    </xdr:pic>
    <xdr:clientData/>
  </xdr:twoCellAnchor>
  <xdr:twoCellAnchor>
    <xdr:from>
      <xdr:col>4</xdr:col>
      <xdr:colOff>436200</xdr:colOff>
      <xdr:row>14</xdr:row>
      <xdr:rowOff>38117</xdr:rowOff>
    </xdr:from>
    <xdr:to>
      <xdr:col>4</xdr:col>
      <xdr:colOff>832200</xdr:colOff>
      <xdr:row>14</xdr:row>
      <xdr:rowOff>665365</xdr:rowOff>
    </xdr:to>
    <xdr:pic>
      <xdr:nvPicPr>
        <xdr:cNvPr id="611" name="Picture 610">
          <a:extLst>
            <a:ext uri="{FF2B5EF4-FFF2-40B4-BE49-F238E27FC236}">
              <a16:creationId xmlns:a16="http://schemas.microsoft.com/office/drawing/2014/main" id="{D1330C9C-F4E5-4607-94DD-FAEA105F1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446350" y="183800767"/>
          <a:ext cx="396000" cy="627248"/>
        </a:xfrm>
        <a:prstGeom prst="rect">
          <a:avLst/>
        </a:prstGeom>
      </xdr:spPr>
    </xdr:pic>
    <xdr:clientData/>
  </xdr:twoCellAnchor>
  <xdr:twoCellAnchor>
    <xdr:from>
      <xdr:col>4</xdr:col>
      <xdr:colOff>418200</xdr:colOff>
      <xdr:row>15</xdr:row>
      <xdr:rowOff>31750</xdr:rowOff>
    </xdr:from>
    <xdr:to>
      <xdr:col>4</xdr:col>
      <xdr:colOff>850200</xdr:colOff>
      <xdr:row>15</xdr:row>
      <xdr:rowOff>667703</xdr:rowOff>
    </xdr:to>
    <xdr:pic>
      <xdr:nvPicPr>
        <xdr:cNvPr id="617" name="Picture 616">
          <a:extLst>
            <a:ext uri="{FF2B5EF4-FFF2-40B4-BE49-F238E27FC236}">
              <a16:creationId xmlns:a16="http://schemas.microsoft.com/office/drawing/2014/main" id="{FC595C4F-CB0E-440F-8D5C-031EDD5E0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428350" y="199859900"/>
          <a:ext cx="432000" cy="635953"/>
        </a:xfrm>
        <a:prstGeom prst="rect">
          <a:avLst/>
        </a:prstGeom>
      </xdr:spPr>
    </xdr:pic>
    <xdr:clientData/>
  </xdr:twoCellAnchor>
  <xdr:twoCellAnchor>
    <xdr:from>
      <xdr:col>4</xdr:col>
      <xdr:colOff>400200</xdr:colOff>
      <xdr:row>21</xdr:row>
      <xdr:rowOff>50839</xdr:rowOff>
    </xdr:from>
    <xdr:to>
      <xdr:col>4</xdr:col>
      <xdr:colOff>868200</xdr:colOff>
      <xdr:row>21</xdr:row>
      <xdr:rowOff>637172</xdr:rowOff>
    </xdr:to>
    <xdr:pic>
      <xdr:nvPicPr>
        <xdr:cNvPr id="619" name="Picture 618">
          <a:extLst>
            <a:ext uri="{FF2B5EF4-FFF2-40B4-BE49-F238E27FC236}">
              <a16:creationId xmlns:a16="http://schemas.microsoft.com/office/drawing/2014/main" id="{32396246-F6B2-4712-B533-6CFB538D7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410350" y="12687339"/>
          <a:ext cx="468000" cy="586333"/>
        </a:xfrm>
        <a:prstGeom prst="rect">
          <a:avLst/>
        </a:prstGeom>
      </xdr:spPr>
    </xdr:pic>
    <xdr:clientData/>
  </xdr:twoCellAnchor>
  <xdr:twoCellAnchor>
    <xdr:from>
      <xdr:col>4</xdr:col>
      <xdr:colOff>454200</xdr:colOff>
      <xdr:row>19</xdr:row>
      <xdr:rowOff>44485</xdr:rowOff>
    </xdr:from>
    <xdr:to>
      <xdr:col>4</xdr:col>
      <xdr:colOff>814200</xdr:colOff>
      <xdr:row>19</xdr:row>
      <xdr:rowOff>654400</xdr:rowOff>
    </xdr:to>
    <xdr:pic>
      <xdr:nvPicPr>
        <xdr:cNvPr id="620" name="Picture 619">
          <a:extLst>
            <a:ext uri="{FF2B5EF4-FFF2-40B4-BE49-F238E27FC236}">
              <a16:creationId xmlns:a16="http://schemas.microsoft.com/office/drawing/2014/main" id="{3404D256-9A50-411C-AEBE-DC2635816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464350" y="10585485"/>
          <a:ext cx="360000" cy="609915"/>
        </a:xfrm>
        <a:prstGeom prst="rect">
          <a:avLst/>
        </a:prstGeom>
      </xdr:spPr>
    </xdr:pic>
    <xdr:clientData/>
  </xdr:twoCellAnchor>
  <xdr:twoCellAnchor>
    <xdr:from>
      <xdr:col>4</xdr:col>
      <xdr:colOff>393199</xdr:colOff>
      <xdr:row>57</xdr:row>
      <xdr:rowOff>93139</xdr:rowOff>
    </xdr:from>
    <xdr:to>
      <xdr:col>4</xdr:col>
      <xdr:colOff>875202</xdr:colOff>
      <xdr:row>57</xdr:row>
      <xdr:rowOff>641779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3B5E7AD3-86FA-46E8-ACEF-7D4ABEC3B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308099" y="23737999"/>
          <a:ext cx="482003" cy="548640"/>
        </a:xfrm>
        <a:prstGeom prst="rect">
          <a:avLst/>
        </a:prstGeom>
      </xdr:spPr>
    </xdr:pic>
    <xdr:clientData/>
  </xdr:twoCellAnchor>
  <xdr:twoCellAnchor>
    <xdr:from>
      <xdr:col>4</xdr:col>
      <xdr:colOff>268440</xdr:colOff>
      <xdr:row>29</xdr:row>
      <xdr:rowOff>38100</xdr:rowOff>
    </xdr:from>
    <xdr:to>
      <xdr:col>4</xdr:col>
      <xdr:colOff>999960</xdr:colOff>
      <xdr:row>29</xdr:row>
      <xdr:rowOff>647095</xdr:rowOff>
    </xdr:to>
    <xdr:pic>
      <xdr:nvPicPr>
        <xdr:cNvPr id="4" name="Picture 209">
          <a:extLst>
            <a:ext uri="{FF2B5EF4-FFF2-40B4-BE49-F238E27FC236}">
              <a16:creationId xmlns:a16="http://schemas.microsoft.com/office/drawing/2014/main" id="{08C5247F-E848-409C-BF83-E54ED4F6B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83340" y="2186940"/>
          <a:ext cx="731520" cy="608995"/>
        </a:xfrm>
        <a:prstGeom prst="rect">
          <a:avLst/>
        </a:prstGeom>
      </xdr:spPr>
    </xdr:pic>
    <xdr:clientData/>
  </xdr:twoCellAnchor>
  <xdr:twoCellAnchor>
    <xdr:from>
      <xdr:col>4</xdr:col>
      <xdr:colOff>314160</xdr:colOff>
      <xdr:row>33</xdr:row>
      <xdr:rowOff>50802</xdr:rowOff>
    </xdr:from>
    <xdr:to>
      <xdr:col>4</xdr:col>
      <xdr:colOff>954240</xdr:colOff>
      <xdr:row>33</xdr:row>
      <xdr:rowOff>630827</xdr:rowOff>
    </xdr:to>
    <xdr:pic>
      <xdr:nvPicPr>
        <xdr:cNvPr id="6" name="Picture 422">
          <a:extLst>
            <a:ext uri="{FF2B5EF4-FFF2-40B4-BE49-F238E27FC236}">
              <a16:creationId xmlns:a16="http://schemas.microsoft.com/office/drawing/2014/main" id="{D38AF6E8-1153-4E33-9444-A488E782C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229060" y="4973322"/>
          <a:ext cx="640080" cy="580025"/>
        </a:xfrm>
        <a:prstGeom prst="rect">
          <a:avLst/>
        </a:prstGeom>
      </xdr:spPr>
    </xdr:pic>
    <xdr:clientData/>
  </xdr:twoCellAnchor>
  <xdr:twoCellAnchor>
    <xdr:from>
      <xdr:col>4</xdr:col>
      <xdr:colOff>222720</xdr:colOff>
      <xdr:row>35</xdr:row>
      <xdr:rowOff>76204</xdr:rowOff>
    </xdr:from>
    <xdr:to>
      <xdr:col>4</xdr:col>
      <xdr:colOff>1045680</xdr:colOff>
      <xdr:row>35</xdr:row>
      <xdr:rowOff>637071</xdr:rowOff>
    </xdr:to>
    <xdr:pic>
      <xdr:nvPicPr>
        <xdr:cNvPr id="7" name="Picture 423">
          <a:extLst>
            <a:ext uri="{FF2B5EF4-FFF2-40B4-BE49-F238E27FC236}">
              <a16:creationId xmlns:a16="http://schemas.microsoft.com/office/drawing/2014/main" id="{737FA352-7E68-437C-8EDA-44FEE9863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37620" y="6385564"/>
          <a:ext cx="822960" cy="560867"/>
        </a:xfrm>
        <a:prstGeom prst="rect">
          <a:avLst/>
        </a:prstGeom>
      </xdr:spPr>
    </xdr:pic>
    <xdr:clientData/>
  </xdr:twoCellAnchor>
  <xdr:twoCellAnchor>
    <xdr:from>
      <xdr:col>4</xdr:col>
      <xdr:colOff>314160</xdr:colOff>
      <xdr:row>34</xdr:row>
      <xdr:rowOff>50800</xdr:rowOff>
    </xdr:from>
    <xdr:to>
      <xdr:col>4</xdr:col>
      <xdr:colOff>954240</xdr:colOff>
      <xdr:row>34</xdr:row>
      <xdr:rowOff>643338</xdr:rowOff>
    </xdr:to>
    <xdr:pic>
      <xdr:nvPicPr>
        <xdr:cNvPr id="8" name="Picture 424">
          <a:extLst>
            <a:ext uri="{FF2B5EF4-FFF2-40B4-BE49-F238E27FC236}">
              <a16:creationId xmlns:a16="http://schemas.microsoft.com/office/drawing/2014/main" id="{1C4EC005-A92A-4F2B-937D-E8B47C46F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229060" y="5666740"/>
          <a:ext cx="640080" cy="592538"/>
        </a:xfrm>
        <a:prstGeom prst="rect">
          <a:avLst/>
        </a:prstGeom>
      </xdr:spPr>
    </xdr:pic>
    <xdr:clientData/>
  </xdr:twoCellAnchor>
  <xdr:twoCellAnchor>
    <xdr:from>
      <xdr:col>4</xdr:col>
      <xdr:colOff>177000</xdr:colOff>
      <xdr:row>55</xdr:row>
      <xdr:rowOff>44450</xdr:rowOff>
    </xdr:from>
    <xdr:to>
      <xdr:col>4</xdr:col>
      <xdr:colOff>1091400</xdr:colOff>
      <xdr:row>55</xdr:row>
      <xdr:rowOff>637409</xdr:rowOff>
    </xdr:to>
    <xdr:pic>
      <xdr:nvPicPr>
        <xdr:cNvPr id="9" name="Picture 441">
          <a:extLst>
            <a:ext uri="{FF2B5EF4-FFF2-40B4-BE49-F238E27FC236}">
              <a16:creationId xmlns:a16="http://schemas.microsoft.com/office/drawing/2014/main" id="{93E29850-AE2B-4DFA-AFC9-33AE60D58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091900" y="22302470"/>
          <a:ext cx="914400" cy="592959"/>
        </a:xfrm>
        <a:prstGeom prst="rect">
          <a:avLst/>
        </a:prstGeom>
      </xdr:spPr>
    </xdr:pic>
    <xdr:clientData/>
  </xdr:twoCellAnchor>
  <xdr:twoCellAnchor>
    <xdr:from>
      <xdr:col>4</xdr:col>
      <xdr:colOff>222720</xdr:colOff>
      <xdr:row>49</xdr:row>
      <xdr:rowOff>50808</xdr:rowOff>
    </xdr:from>
    <xdr:to>
      <xdr:col>4</xdr:col>
      <xdr:colOff>1045680</xdr:colOff>
      <xdr:row>49</xdr:row>
      <xdr:rowOff>653768</xdr:rowOff>
    </xdr:to>
    <xdr:pic>
      <xdr:nvPicPr>
        <xdr:cNvPr id="10" name="Picture 469">
          <a:extLst>
            <a:ext uri="{FF2B5EF4-FFF2-40B4-BE49-F238E27FC236}">
              <a16:creationId xmlns:a16="http://schemas.microsoft.com/office/drawing/2014/main" id="{121FECCB-28F6-4102-814C-2CD97C793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37620" y="16068048"/>
          <a:ext cx="822960" cy="602960"/>
        </a:xfrm>
        <a:prstGeom prst="rect">
          <a:avLst/>
        </a:prstGeom>
      </xdr:spPr>
    </xdr:pic>
    <xdr:clientData/>
  </xdr:twoCellAnchor>
  <xdr:twoCellAnchor>
    <xdr:from>
      <xdr:col>4</xdr:col>
      <xdr:colOff>177000</xdr:colOff>
      <xdr:row>47</xdr:row>
      <xdr:rowOff>38106</xdr:rowOff>
    </xdr:from>
    <xdr:to>
      <xdr:col>4</xdr:col>
      <xdr:colOff>1091400</xdr:colOff>
      <xdr:row>47</xdr:row>
      <xdr:rowOff>651182</xdr:rowOff>
    </xdr:to>
    <xdr:pic>
      <xdr:nvPicPr>
        <xdr:cNvPr id="11" name="Picture 470">
          <a:extLst>
            <a:ext uri="{FF2B5EF4-FFF2-40B4-BE49-F238E27FC236}">
              <a16:creationId xmlns:a16="http://schemas.microsoft.com/office/drawing/2014/main" id="{09C688CA-43F1-4449-A195-5AB2F035A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091900" y="14668506"/>
          <a:ext cx="914400" cy="613076"/>
        </a:xfrm>
        <a:prstGeom prst="rect">
          <a:avLst/>
        </a:prstGeom>
      </xdr:spPr>
    </xdr:pic>
    <xdr:clientData/>
  </xdr:twoCellAnchor>
  <xdr:twoCellAnchor>
    <xdr:from>
      <xdr:col>4</xdr:col>
      <xdr:colOff>268440</xdr:colOff>
      <xdr:row>48</xdr:row>
      <xdr:rowOff>63513</xdr:rowOff>
    </xdr:from>
    <xdr:to>
      <xdr:col>4</xdr:col>
      <xdr:colOff>999960</xdr:colOff>
      <xdr:row>48</xdr:row>
      <xdr:rowOff>641789</xdr:rowOff>
    </xdr:to>
    <xdr:pic>
      <xdr:nvPicPr>
        <xdr:cNvPr id="12" name="Picture 471">
          <a:extLst>
            <a:ext uri="{FF2B5EF4-FFF2-40B4-BE49-F238E27FC236}">
              <a16:creationId xmlns:a16="http://schemas.microsoft.com/office/drawing/2014/main" id="{0F201EC6-DD88-4F54-903B-B3CF26E97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83340" y="15387333"/>
          <a:ext cx="731520" cy="578276"/>
        </a:xfrm>
        <a:prstGeom prst="rect">
          <a:avLst/>
        </a:prstGeom>
      </xdr:spPr>
    </xdr:pic>
    <xdr:clientData/>
  </xdr:twoCellAnchor>
  <xdr:twoCellAnchor>
    <xdr:from>
      <xdr:col>4</xdr:col>
      <xdr:colOff>177000</xdr:colOff>
      <xdr:row>31</xdr:row>
      <xdr:rowOff>69868</xdr:rowOff>
    </xdr:from>
    <xdr:to>
      <xdr:col>4</xdr:col>
      <xdr:colOff>1091400</xdr:colOff>
      <xdr:row>31</xdr:row>
      <xdr:rowOff>654443</xdr:rowOff>
    </xdr:to>
    <xdr:pic>
      <xdr:nvPicPr>
        <xdr:cNvPr id="13" name="Picture 472">
          <a:extLst>
            <a:ext uri="{FF2B5EF4-FFF2-40B4-BE49-F238E27FC236}">
              <a16:creationId xmlns:a16="http://schemas.microsoft.com/office/drawing/2014/main" id="{0840E5C4-0884-4E13-9807-0111D14B7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091900" y="3605548"/>
          <a:ext cx="914400" cy="584575"/>
        </a:xfrm>
        <a:prstGeom prst="rect">
          <a:avLst/>
        </a:prstGeom>
      </xdr:spPr>
    </xdr:pic>
    <xdr:clientData/>
  </xdr:twoCellAnchor>
  <xdr:twoCellAnchor>
    <xdr:from>
      <xdr:col>4</xdr:col>
      <xdr:colOff>359880</xdr:colOff>
      <xdr:row>45</xdr:row>
      <xdr:rowOff>38109</xdr:rowOff>
    </xdr:from>
    <xdr:to>
      <xdr:col>4</xdr:col>
      <xdr:colOff>908520</xdr:colOff>
      <xdr:row>45</xdr:row>
      <xdr:rowOff>653910</xdr:rowOff>
    </xdr:to>
    <xdr:pic>
      <xdr:nvPicPr>
        <xdr:cNvPr id="14" name="Picture 473">
          <a:extLst>
            <a:ext uri="{FF2B5EF4-FFF2-40B4-BE49-F238E27FC236}">
              <a16:creationId xmlns:a16="http://schemas.microsoft.com/office/drawing/2014/main" id="{5881BF78-95E3-4DA1-9704-1F74D598E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274780" y="13281669"/>
          <a:ext cx="548640" cy="615801"/>
        </a:xfrm>
        <a:prstGeom prst="rect">
          <a:avLst/>
        </a:prstGeom>
      </xdr:spPr>
    </xdr:pic>
    <xdr:clientData/>
  </xdr:twoCellAnchor>
  <xdr:twoCellAnchor>
    <xdr:from>
      <xdr:col>4</xdr:col>
      <xdr:colOff>314160</xdr:colOff>
      <xdr:row>42</xdr:row>
      <xdr:rowOff>38118</xdr:rowOff>
    </xdr:from>
    <xdr:to>
      <xdr:col>4</xdr:col>
      <xdr:colOff>954240</xdr:colOff>
      <xdr:row>42</xdr:row>
      <xdr:rowOff>663337</xdr:rowOff>
    </xdr:to>
    <xdr:pic>
      <xdr:nvPicPr>
        <xdr:cNvPr id="15" name="Picture 474">
          <a:extLst>
            <a:ext uri="{FF2B5EF4-FFF2-40B4-BE49-F238E27FC236}">
              <a16:creationId xmlns:a16="http://schemas.microsoft.com/office/drawing/2014/main" id="{97682C2C-9E81-4537-B56D-932D7C636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229060" y="11201418"/>
          <a:ext cx="640080" cy="625219"/>
        </a:xfrm>
        <a:prstGeom prst="rect">
          <a:avLst/>
        </a:prstGeom>
      </xdr:spPr>
    </xdr:pic>
    <xdr:clientData/>
  </xdr:twoCellAnchor>
  <xdr:twoCellAnchor>
    <xdr:from>
      <xdr:col>4</xdr:col>
      <xdr:colOff>268440</xdr:colOff>
      <xdr:row>27</xdr:row>
      <xdr:rowOff>31761</xdr:rowOff>
    </xdr:from>
    <xdr:to>
      <xdr:col>4</xdr:col>
      <xdr:colOff>999960</xdr:colOff>
      <xdr:row>27</xdr:row>
      <xdr:rowOff>679814</xdr:rowOff>
    </xdr:to>
    <xdr:pic>
      <xdr:nvPicPr>
        <xdr:cNvPr id="16" name="Picture 478">
          <a:extLst>
            <a:ext uri="{FF2B5EF4-FFF2-40B4-BE49-F238E27FC236}">
              <a16:creationId xmlns:a16="http://schemas.microsoft.com/office/drawing/2014/main" id="{689073DB-DC74-4C56-98A0-6E49EDCC5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83340" y="793761"/>
          <a:ext cx="731520" cy="648053"/>
        </a:xfrm>
        <a:prstGeom prst="rect">
          <a:avLst/>
        </a:prstGeom>
      </xdr:spPr>
    </xdr:pic>
    <xdr:clientData/>
  </xdr:twoCellAnchor>
  <xdr:twoCellAnchor>
    <xdr:from>
      <xdr:col>4</xdr:col>
      <xdr:colOff>184200</xdr:colOff>
      <xdr:row>32</xdr:row>
      <xdr:rowOff>50800</xdr:rowOff>
    </xdr:from>
    <xdr:to>
      <xdr:col>4</xdr:col>
      <xdr:colOff>1084200</xdr:colOff>
      <xdr:row>32</xdr:row>
      <xdr:rowOff>641838</xdr:rowOff>
    </xdr:to>
    <xdr:pic>
      <xdr:nvPicPr>
        <xdr:cNvPr id="17" name="Picture 490">
          <a:extLst>
            <a:ext uri="{FF2B5EF4-FFF2-40B4-BE49-F238E27FC236}">
              <a16:creationId xmlns:a16="http://schemas.microsoft.com/office/drawing/2014/main" id="{A9B1EB09-3CA4-469B-8832-C651BD879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099100" y="4279900"/>
          <a:ext cx="900000" cy="591038"/>
        </a:xfrm>
        <a:prstGeom prst="rect">
          <a:avLst/>
        </a:prstGeom>
      </xdr:spPr>
    </xdr:pic>
    <xdr:clientData/>
  </xdr:twoCellAnchor>
  <xdr:twoCellAnchor>
    <xdr:from>
      <xdr:col>4</xdr:col>
      <xdr:colOff>238200</xdr:colOff>
      <xdr:row>46</xdr:row>
      <xdr:rowOff>69893</xdr:rowOff>
    </xdr:from>
    <xdr:to>
      <xdr:col>4</xdr:col>
      <xdr:colOff>1030200</xdr:colOff>
      <xdr:row>46</xdr:row>
      <xdr:rowOff>630552</xdr:rowOff>
    </xdr:to>
    <xdr:pic>
      <xdr:nvPicPr>
        <xdr:cNvPr id="19" name="Picture 492">
          <a:extLst>
            <a:ext uri="{FF2B5EF4-FFF2-40B4-BE49-F238E27FC236}">
              <a16:creationId xmlns:a16="http://schemas.microsoft.com/office/drawing/2014/main" id="{938EB172-A325-4C22-9B29-D914C0DE9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53100" y="14006873"/>
          <a:ext cx="792000" cy="560659"/>
        </a:xfrm>
        <a:prstGeom prst="rect">
          <a:avLst/>
        </a:prstGeom>
      </xdr:spPr>
    </xdr:pic>
    <xdr:clientData/>
  </xdr:twoCellAnchor>
  <xdr:twoCellAnchor>
    <xdr:from>
      <xdr:col>4</xdr:col>
      <xdr:colOff>404861</xdr:colOff>
      <xdr:row>62</xdr:row>
      <xdr:rowOff>25419</xdr:rowOff>
    </xdr:from>
    <xdr:to>
      <xdr:col>4</xdr:col>
      <xdr:colOff>863539</xdr:colOff>
      <xdr:row>62</xdr:row>
      <xdr:rowOff>673419</xdr:rowOff>
    </xdr:to>
    <xdr:pic>
      <xdr:nvPicPr>
        <xdr:cNvPr id="20" name="Picture 493">
          <a:extLst>
            <a:ext uri="{FF2B5EF4-FFF2-40B4-BE49-F238E27FC236}">
              <a16:creationId xmlns:a16="http://schemas.microsoft.com/office/drawing/2014/main" id="{1DA72F21-795A-4318-9A68-177BED9A2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319761" y="27830799"/>
          <a:ext cx="458678" cy="648000"/>
        </a:xfrm>
        <a:prstGeom prst="rect">
          <a:avLst/>
        </a:prstGeom>
      </xdr:spPr>
    </xdr:pic>
    <xdr:clientData/>
  </xdr:twoCellAnchor>
  <xdr:twoCellAnchor>
    <xdr:from>
      <xdr:col>4</xdr:col>
      <xdr:colOff>436200</xdr:colOff>
      <xdr:row>53</xdr:row>
      <xdr:rowOff>31787</xdr:rowOff>
    </xdr:from>
    <xdr:to>
      <xdr:col>4</xdr:col>
      <xdr:colOff>832200</xdr:colOff>
      <xdr:row>53</xdr:row>
      <xdr:rowOff>636562</xdr:rowOff>
    </xdr:to>
    <xdr:pic>
      <xdr:nvPicPr>
        <xdr:cNvPr id="23" name="Picture 510">
          <a:extLst>
            <a:ext uri="{FF2B5EF4-FFF2-40B4-BE49-F238E27FC236}">
              <a16:creationId xmlns:a16="http://schemas.microsoft.com/office/drawing/2014/main" id="{7607BCE9-C420-40FB-962B-A03D44356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351100" y="20209547"/>
          <a:ext cx="396000" cy="604775"/>
        </a:xfrm>
        <a:prstGeom prst="rect">
          <a:avLst/>
        </a:prstGeom>
      </xdr:spPr>
    </xdr:pic>
    <xdr:clientData/>
  </xdr:twoCellAnchor>
  <xdr:twoCellAnchor>
    <xdr:from>
      <xdr:col>4</xdr:col>
      <xdr:colOff>292200</xdr:colOff>
      <xdr:row>41</xdr:row>
      <xdr:rowOff>82563</xdr:rowOff>
    </xdr:from>
    <xdr:to>
      <xdr:col>4</xdr:col>
      <xdr:colOff>976200</xdr:colOff>
      <xdr:row>41</xdr:row>
      <xdr:rowOff>547313</xdr:rowOff>
    </xdr:to>
    <xdr:pic>
      <xdr:nvPicPr>
        <xdr:cNvPr id="24" name="Picture 511">
          <a:extLst>
            <a:ext uri="{FF2B5EF4-FFF2-40B4-BE49-F238E27FC236}">
              <a16:creationId xmlns:a16="http://schemas.microsoft.com/office/drawing/2014/main" id="{DD4644B4-D737-4F9B-B5A7-76410BB47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207100" y="10552443"/>
          <a:ext cx="684000" cy="464750"/>
        </a:xfrm>
        <a:prstGeom prst="rect">
          <a:avLst/>
        </a:prstGeom>
      </xdr:spPr>
    </xdr:pic>
    <xdr:clientData/>
  </xdr:twoCellAnchor>
  <xdr:twoCellAnchor>
    <xdr:from>
      <xdr:col>4</xdr:col>
      <xdr:colOff>166200</xdr:colOff>
      <xdr:row>40</xdr:row>
      <xdr:rowOff>44461</xdr:rowOff>
    </xdr:from>
    <xdr:to>
      <xdr:col>4</xdr:col>
      <xdr:colOff>1102200</xdr:colOff>
      <xdr:row>40</xdr:row>
      <xdr:rowOff>600328</xdr:rowOff>
    </xdr:to>
    <xdr:pic>
      <xdr:nvPicPr>
        <xdr:cNvPr id="25" name="Picture 513">
          <a:extLst>
            <a:ext uri="{FF2B5EF4-FFF2-40B4-BE49-F238E27FC236}">
              <a16:creationId xmlns:a16="http://schemas.microsoft.com/office/drawing/2014/main" id="{DE496138-B4A9-4DDA-B035-C7836A20E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081100" y="9820921"/>
          <a:ext cx="936000" cy="555867"/>
        </a:xfrm>
        <a:prstGeom prst="rect">
          <a:avLst/>
        </a:prstGeom>
      </xdr:spPr>
    </xdr:pic>
    <xdr:clientData/>
  </xdr:twoCellAnchor>
  <xdr:twoCellAnchor>
    <xdr:from>
      <xdr:col>4</xdr:col>
      <xdr:colOff>292200</xdr:colOff>
      <xdr:row>52</xdr:row>
      <xdr:rowOff>76210</xdr:rowOff>
    </xdr:from>
    <xdr:to>
      <xdr:col>4</xdr:col>
      <xdr:colOff>976200</xdr:colOff>
      <xdr:row>52</xdr:row>
      <xdr:rowOff>604820</xdr:rowOff>
    </xdr:to>
    <xdr:pic>
      <xdr:nvPicPr>
        <xdr:cNvPr id="27" name="Picture 520">
          <a:extLst>
            <a:ext uri="{FF2B5EF4-FFF2-40B4-BE49-F238E27FC236}">
              <a16:creationId xmlns:a16="http://schemas.microsoft.com/office/drawing/2014/main" id="{F62A8E2D-6B1E-47F8-8AE0-7EEF87C57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207100" y="19560550"/>
          <a:ext cx="684000" cy="528610"/>
        </a:xfrm>
        <a:prstGeom prst="rect">
          <a:avLst/>
        </a:prstGeom>
      </xdr:spPr>
    </xdr:pic>
    <xdr:clientData/>
  </xdr:twoCellAnchor>
  <xdr:twoCellAnchor>
    <xdr:from>
      <xdr:col>4</xdr:col>
      <xdr:colOff>238200</xdr:colOff>
      <xdr:row>36</xdr:row>
      <xdr:rowOff>38159</xdr:rowOff>
    </xdr:from>
    <xdr:to>
      <xdr:col>4</xdr:col>
      <xdr:colOff>1030200</xdr:colOff>
      <xdr:row>36</xdr:row>
      <xdr:rowOff>638330</xdr:rowOff>
    </xdr:to>
    <xdr:pic>
      <xdr:nvPicPr>
        <xdr:cNvPr id="28" name="Picture 549">
          <a:extLst>
            <a:ext uri="{FF2B5EF4-FFF2-40B4-BE49-F238E27FC236}">
              <a16:creationId xmlns:a16="http://schemas.microsoft.com/office/drawing/2014/main" id="{200E6C08-560E-47F2-9DC7-7450323E1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53100" y="7040939"/>
          <a:ext cx="792000" cy="600171"/>
        </a:xfrm>
        <a:prstGeom prst="rect">
          <a:avLst/>
        </a:prstGeom>
      </xdr:spPr>
    </xdr:pic>
    <xdr:clientData/>
  </xdr:twoCellAnchor>
  <xdr:twoCellAnchor>
    <xdr:from>
      <xdr:col>4</xdr:col>
      <xdr:colOff>310200</xdr:colOff>
      <xdr:row>30</xdr:row>
      <xdr:rowOff>76231</xdr:rowOff>
    </xdr:from>
    <xdr:to>
      <xdr:col>4</xdr:col>
      <xdr:colOff>958200</xdr:colOff>
      <xdr:row>30</xdr:row>
      <xdr:rowOff>646858</xdr:rowOff>
    </xdr:to>
    <xdr:pic>
      <xdr:nvPicPr>
        <xdr:cNvPr id="29" name="Picture 572">
          <a:extLst>
            <a:ext uri="{FF2B5EF4-FFF2-40B4-BE49-F238E27FC236}">
              <a16:creationId xmlns:a16="http://schemas.microsoft.com/office/drawing/2014/main" id="{256F116F-A428-47D8-9C5B-88064576C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225100" y="2918491"/>
          <a:ext cx="648000" cy="570627"/>
        </a:xfrm>
        <a:prstGeom prst="rect">
          <a:avLst/>
        </a:prstGeom>
      </xdr:spPr>
    </xdr:pic>
    <xdr:clientData/>
  </xdr:twoCellAnchor>
  <xdr:twoCellAnchor>
    <xdr:from>
      <xdr:col>4</xdr:col>
      <xdr:colOff>382200</xdr:colOff>
      <xdr:row>58</xdr:row>
      <xdr:rowOff>50831</xdr:rowOff>
    </xdr:from>
    <xdr:to>
      <xdr:col>4</xdr:col>
      <xdr:colOff>886200</xdr:colOff>
      <xdr:row>58</xdr:row>
      <xdr:rowOff>668910</xdr:rowOff>
    </xdr:to>
    <xdr:pic>
      <xdr:nvPicPr>
        <xdr:cNvPr id="30" name="Picture 577">
          <a:extLst>
            <a:ext uri="{FF2B5EF4-FFF2-40B4-BE49-F238E27FC236}">
              <a16:creationId xmlns:a16="http://schemas.microsoft.com/office/drawing/2014/main" id="{DECF0591-487D-4ECD-9947-A2A894F36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297100" y="24389111"/>
          <a:ext cx="504000" cy="618079"/>
        </a:xfrm>
        <a:prstGeom prst="rect">
          <a:avLst/>
        </a:prstGeom>
      </xdr:spPr>
    </xdr:pic>
    <xdr:clientData/>
  </xdr:twoCellAnchor>
  <xdr:twoCellAnchor>
    <xdr:from>
      <xdr:col>4</xdr:col>
      <xdr:colOff>328200</xdr:colOff>
      <xdr:row>61</xdr:row>
      <xdr:rowOff>107959</xdr:rowOff>
    </xdr:from>
    <xdr:to>
      <xdr:col>4</xdr:col>
      <xdr:colOff>940200</xdr:colOff>
      <xdr:row>61</xdr:row>
      <xdr:rowOff>671807</xdr:rowOff>
    </xdr:to>
    <xdr:pic>
      <xdr:nvPicPr>
        <xdr:cNvPr id="31" name="Picture 580">
          <a:extLst>
            <a:ext uri="{FF2B5EF4-FFF2-40B4-BE49-F238E27FC236}">
              <a16:creationId xmlns:a16="http://schemas.microsoft.com/office/drawing/2014/main" id="{438C5D72-44B2-4039-8254-1196D2041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243100" y="26526499"/>
          <a:ext cx="612000" cy="563848"/>
        </a:xfrm>
        <a:prstGeom prst="rect">
          <a:avLst/>
        </a:prstGeom>
      </xdr:spPr>
    </xdr:pic>
    <xdr:clientData/>
  </xdr:twoCellAnchor>
  <xdr:twoCellAnchor>
    <xdr:from>
      <xdr:col>4</xdr:col>
      <xdr:colOff>400200</xdr:colOff>
      <xdr:row>59</xdr:row>
      <xdr:rowOff>44463</xdr:rowOff>
    </xdr:from>
    <xdr:to>
      <xdr:col>4</xdr:col>
      <xdr:colOff>868200</xdr:colOff>
      <xdr:row>59</xdr:row>
      <xdr:rowOff>645850</xdr:rowOff>
    </xdr:to>
    <xdr:pic>
      <xdr:nvPicPr>
        <xdr:cNvPr id="33" name="Picture 584">
          <a:extLst>
            <a:ext uri="{FF2B5EF4-FFF2-40B4-BE49-F238E27FC236}">
              <a16:creationId xmlns:a16="http://schemas.microsoft.com/office/drawing/2014/main" id="{E5B41CF0-AA25-4711-80B5-1A2E19E42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315100" y="25076163"/>
          <a:ext cx="468000" cy="601387"/>
        </a:xfrm>
        <a:prstGeom prst="rect">
          <a:avLst/>
        </a:prstGeom>
      </xdr:spPr>
    </xdr:pic>
    <xdr:clientData/>
  </xdr:twoCellAnchor>
  <xdr:twoCellAnchor>
    <xdr:from>
      <xdr:col>4</xdr:col>
      <xdr:colOff>418200</xdr:colOff>
      <xdr:row>56</xdr:row>
      <xdr:rowOff>38126</xdr:rowOff>
    </xdr:from>
    <xdr:to>
      <xdr:col>4</xdr:col>
      <xdr:colOff>850200</xdr:colOff>
      <xdr:row>56</xdr:row>
      <xdr:rowOff>682233</xdr:rowOff>
    </xdr:to>
    <xdr:pic>
      <xdr:nvPicPr>
        <xdr:cNvPr id="34" name="Picture 585">
          <a:extLst>
            <a:ext uri="{FF2B5EF4-FFF2-40B4-BE49-F238E27FC236}">
              <a16:creationId xmlns:a16="http://schemas.microsoft.com/office/drawing/2014/main" id="{91C93ECC-50C4-46F2-BDAA-C2FDD3F59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333100" y="22989566"/>
          <a:ext cx="432000" cy="644107"/>
        </a:xfrm>
        <a:prstGeom prst="rect">
          <a:avLst/>
        </a:prstGeom>
      </xdr:spPr>
    </xdr:pic>
    <xdr:clientData/>
  </xdr:twoCellAnchor>
  <xdr:twoCellAnchor>
    <xdr:from>
      <xdr:col>4</xdr:col>
      <xdr:colOff>357208</xdr:colOff>
      <xdr:row>38</xdr:row>
      <xdr:rowOff>25450</xdr:rowOff>
    </xdr:from>
    <xdr:to>
      <xdr:col>4</xdr:col>
      <xdr:colOff>911192</xdr:colOff>
      <xdr:row>38</xdr:row>
      <xdr:rowOff>673450</xdr:rowOff>
    </xdr:to>
    <xdr:pic>
      <xdr:nvPicPr>
        <xdr:cNvPr id="35" name="Picture 586">
          <a:extLst>
            <a:ext uri="{FF2B5EF4-FFF2-40B4-BE49-F238E27FC236}">
              <a16:creationId xmlns:a16="http://schemas.microsoft.com/office/drawing/2014/main" id="{ECF74F6B-253D-4539-B612-D0A90F115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272108" y="8415070"/>
          <a:ext cx="553984" cy="648000"/>
        </a:xfrm>
        <a:prstGeom prst="rect">
          <a:avLst/>
        </a:prstGeom>
      </xdr:spPr>
    </xdr:pic>
    <xdr:clientData/>
  </xdr:twoCellAnchor>
  <xdr:twoCellAnchor>
    <xdr:from>
      <xdr:col>4</xdr:col>
      <xdr:colOff>364200</xdr:colOff>
      <xdr:row>37</xdr:row>
      <xdr:rowOff>50801</xdr:rowOff>
    </xdr:from>
    <xdr:to>
      <xdr:col>4</xdr:col>
      <xdr:colOff>904200</xdr:colOff>
      <xdr:row>37</xdr:row>
      <xdr:rowOff>658505</xdr:rowOff>
    </xdr:to>
    <xdr:pic>
      <xdr:nvPicPr>
        <xdr:cNvPr id="36" name="Picture 588">
          <a:extLst>
            <a:ext uri="{FF2B5EF4-FFF2-40B4-BE49-F238E27FC236}">
              <a16:creationId xmlns:a16="http://schemas.microsoft.com/office/drawing/2014/main" id="{072661ED-1BC4-40A0-82B0-AA9294EDF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279100" y="7747001"/>
          <a:ext cx="540000" cy="607704"/>
        </a:xfrm>
        <a:prstGeom prst="rect">
          <a:avLst/>
        </a:prstGeom>
      </xdr:spPr>
    </xdr:pic>
    <xdr:clientData/>
  </xdr:twoCellAnchor>
  <xdr:twoCellAnchor>
    <xdr:from>
      <xdr:col>4</xdr:col>
      <xdr:colOff>184200</xdr:colOff>
      <xdr:row>43</xdr:row>
      <xdr:rowOff>50805</xdr:rowOff>
    </xdr:from>
    <xdr:to>
      <xdr:col>4</xdr:col>
      <xdr:colOff>1084200</xdr:colOff>
      <xdr:row>43</xdr:row>
      <xdr:rowOff>645518</xdr:rowOff>
    </xdr:to>
    <xdr:pic>
      <xdr:nvPicPr>
        <xdr:cNvPr id="37" name="Picture 606">
          <a:extLst>
            <a:ext uri="{FF2B5EF4-FFF2-40B4-BE49-F238E27FC236}">
              <a16:creationId xmlns:a16="http://schemas.microsoft.com/office/drawing/2014/main" id="{5249D7F1-A88B-4334-B798-24A5870FE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099100" y="11907525"/>
          <a:ext cx="900000" cy="594713"/>
        </a:xfrm>
        <a:prstGeom prst="rect">
          <a:avLst/>
        </a:prstGeom>
      </xdr:spPr>
    </xdr:pic>
    <xdr:clientData/>
  </xdr:twoCellAnchor>
  <xdr:twoCellAnchor>
    <xdr:from>
      <xdr:col>4</xdr:col>
      <xdr:colOff>274200</xdr:colOff>
      <xdr:row>28</xdr:row>
      <xdr:rowOff>63528</xdr:rowOff>
    </xdr:from>
    <xdr:to>
      <xdr:col>4</xdr:col>
      <xdr:colOff>994200</xdr:colOff>
      <xdr:row>28</xdr:row>
      <xdr:rowOff>659638</xdr:rowOff>
    </xdr:to>
    <xdr:pic>
      <xdr:nvPicPr>
        <xdr:cNvPr id="38" name="Picture 608">
          <a:extLst>
            <a:ext uri="{FF2B5EF4-FFF2-40B4-BE49-F238E27FC236}">
              <a16:creationId xmlns:a16="http://schemas.microsoft.com/office/drawing/2014/main" id="{68DC59EA-FC7C-4EF4-A462-CC6A60A09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89100" y="1518948"/>
          <a:ext cx="720000" cy="596110"/>
        </a:xfrm>
        <a:prstGeom prst="rect">
          <a:avLst/>
        </a:prstGeom>
      </xdr:spPr>
    </xdr:pic>
    <xdr:clientData/>
  </xdr:twoCellAnchor>
  <xdr:twoCellAnchor>
    <xdr:from>
      <xdr:col>4</xdr:col>
      <xdr:colOff>184200</xdr:colOff>
      <xdr:row>44</xdr:row>
      <xdr:rowOff>82551</xdr:rowOff>
    </xdr:from>
    <xdr:to>
      <xdr:col>4</xdr:col>
      <xdr:colOff>1084200</xdr:colOff>
      <xdr:row>44</xdr:row>
      <xdr:rowOff>655614</xdr:rowOff>
    </xdr:to>
    <xdr:pic>
      <xdr:nvPicPr>
        <xdr:cNvPr id="39" name="Picture 612">
          <a:extLst>
            <a:ext uri="{FF2B5EF4-FFF2-40B4-BE49-F238E27FC236}">
              <a16:creationId xmlns:a16="http://schemas.microsoft.com/office/drawing/2014/main" id="{B15AA9C4-0321-4DD9-801F-657FC64B8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099100" y="12632691"/>
          <a:ext cx="900000" cy="573063"/>
        </a:xfrm>
        <a:prstGeom prst="rect">
          <a:avLst/>
        </a:prstGeom>
      </xdr:spPr>
    </xdr:pic>
    <xdr:clientData/>
  </xdr:twoCellAnchor>
  <xdr:twoCellAnchor>
    <xdr:from>
      <xdr:col>4</xdr:col>
      <xdr:colOff>220200</xdr:colOff>
      <xdr:row>51</xdr:row>
      <xdr:rowOff>76233</xdr:rowOff>
    </xdr:from>
    <xdr:to>
      <xdr:col>4</xdr:col>
      <xdr:colOff>1048200</xdr:colOff>
      <xdr:row>51</xdr:row>
      <xdr:rowOff>608747</xdr:rowOff>
    </xdr:to>
    <xdr:pic>
      <xdr:nvPicPr>
        <xdr:cNvPr id="40" name="Picture 615">
          <a:extLst>
            <a:ext uri="{FF2B5EF4-FFF2-40B4-BE49-F238E27FC236}">
              <a16:creationId xmlns:a16="http://schemas.microsoft.com/office/drawing/2014/main" id="{7344254D-EFD4-4E7F-ACBA-497577848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35100" y="16786893"/>
          <a:ext cx="828000" cy="532514"/>
        </a:xfrm>
        <a:prstGeom prst="rect">
          <a:avLst/>
        </a:prstGeom>
      </xdr:spPr>
    </xdr:pic>
    <xdr:clientData/>
  </xdr:twoCellAnchor>
  <xdr:twoCellAnchor>
    <xdr:from>
      <xdr:col>4</xdr:col>
      <xdr:colOff>316459</xdr:colOff>
      <xdr:row>63</xdr:row>
      <xdr:rowOff>50800</xdr:rowOff>
    </xdr:from>
    <xdr:to>
      <xdr:col>4</xdr:col>
      <xdr:colOff>951941</xdr:colOff>
      <xdr:row>63</xdr:row>
      <xdr:rowOff>662800</xdr:rowOff>
    </xdr:to>
    <xdr:pic>
      <xdr:nvPicPr>
        <xdr:cNvPr id="41" name="Picture 617">
          <a:extLst>
            <a:ext uri="{FF2B5EF4-FFF2-40B4-BE49-F238E27FC236}">
              <a16:creationId xmlns:a16="http://schemas.microsoft.com/office/drawing/2014/main" id="{2031B834-73FE-4615-955B-21DCC6941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231359" y="28549600"/>
          <a:ext cx="635482" cy="612000"/>
        </a:xfrm>
        <a:prstGeom prst="rect">
          <a:avLst/>
        </a:prstGeom>
      </xdr:spPr>
    </xdr:pic>
    <xdr:clientData/>
  </xdr:twoCellAnchor>
  <xdr:twoCellAnchor>
    <xdr:from>
      <xdr:col>4</xdr:col>
      <xdr:colOff>328200</xdr:colOff>
      <xdr:row>39</xdr:row>
      <xdr:rowOff>104921</xdr:rowOff>
    </xdr:from>
    <xdr:to>
      <xdr:col>4</xdr:col>
      <xdr:colOff>940200</xdr:colOff>
      <xdr:row>39</xdr:row>
      <xdr:rowOff>551860</xdr:rowOff>
    </xdr:to>
    <xdr:pic>
      <xdr:nvPicPr>
        <xdr:cNvPr id="42" name="Picture 629">
          <a:extLst>
            <a:ext uri="{FF2B5EF4-FFF2-40B4-BE49-F238E27FC236}">
              <a16:creationId xmlns:a16="http://schemas.microsoft.com/office/drawing/2014/main" id="{E8F0F269-98D7-43B9-A8F7-CBCAB1E42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243100" y="9187961"/>
          <a:ext cx="612000" cy="446939"/>
        </a:xfrm>
        <a:prstGeom prst="rect">
          <a:avLst/>
        </a:prstGeom>
      </xdr:spPr>
    </xdr:pic>
    <xdr:clientData/>
  </xdr:twoCellAnchor>
  <xdr:twoCellAnchor>
    <xdr:from>
      <xdr:col>4</xdr:col>
      <xdr:colOff>256200</xdr:colOff>
      <xdr:row>54</xdr:row>
      <xdr:rowOff>77318</xdr:rowOff>
    </xdr:from>
    <xdr:to>
      <xdr:col>4</xdr:col>
      <xdr:colOff>1012200</xdr:colOff>
      <xdr:row>54</xdr:row>
      <xdr:rowOff>609049</xdr:rowOff>
    </xdr:to>
    <xdr:pic>
      <xdr:nvPicPr>
        <xdr:cNvPr id="43" name="Picture 634">
          <a:extLst>
            <a:ext uri="{FF2B5EF4-FFF2-40B4-BE49-F238E27FC236}">
              <a16:creationId xmlns:a16="http://schemas.microsoft.com/office/drawing/2014/main" id="{805B5A3F-5DF5-4747-9095-DB46A7182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71100" y="21641918"/>
          <a:ext cx="756000" cy="531731"/>
        </a:xfrm>
        <a:prstGeom prst="rect">
          <a:avLst/>
        </a:prstGeom>
      </xdr:spPr>
    </xdr:pic>
    <xdr:clientData/>
  </xdr:twoCellAnchor>
  <xdr:twoCellAnchor>
    <xdr:from>
      <xdr:col>4</xdr:col>
      <xdr:colOff>454200</xdr:colOff>
      <xdr:row>60</xdr:row>
      <xdr:rowOff>44177</xdr:rowOff>
    </xdr:from>
    <xdr:to>
      <xdr:col>4</xdr:col>
      <xdr:colOff>814200</xdr:colOff>
      <xdr:row>60</xdr:row>
      <xdr:rowOff>658833</xdr:rowOff>
    </xdr:to>
    <xdr:pic>
      <xdr:nvPicPr>
        <xdr:cNvPr id="44" name="Picture 635">
          <a:extLst>
            <a:ext uri="{FF2B5EF4-FFF2-40B4-BE49-F238E27FC236}">
              <a16:creationId xmlns:a16="http://schemas.microsoft.com/office/drawing/2014/main" id="{28220924-3370-4ECE-B5A0-05AD8F1AF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369100" y="25769297"/>
          <a:ext cx="360000" cy="614656"/>
        </a:xfrm>
        <a:prstGeom prst="rect">
          <a:avLst/>
        </a:prstGeom>
      </xdr:spPr>
    </xdr:pic>
    <xdr:clientData/>
  </xdr:twoCellAnchor>
  <xdr:twoCellAnchor>
    <xdr:from>
      <xdr:col>4</xdr:col>
      <xdr:colOff>177000</xdr:colOff>
      <xdr:row>69</xdr:row>
      <xdr:rowOff>38123</xdr:rowOff>
    </xdr:from>
    <xdr:to>
      <xdr:col>4</xdr:col>
      <xdr:colOff>1091400</xdr:colOff>
      <xdr:row>69</xdr:row>
      <xdr:rowOff>669412</xdr:rowOff>
    </xdr:to>
    <xdr:pic>
      <xdr:nvPicPr>
        <xdr:cNvPr id="45" name="Picture 164">
          <a:extLst>
            <a:ext uri="{FF2B5EF4-FFF2-40B4-BE49-F238E27FC236}">
              <a16:creationId xmlns:a16="http://schemas.microsoft.com/office/drawing/2014/main" id="{00238155-2C0F-436D-95B4-4843C8FA3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091900" y="2186963"/>
          <a:ext cx="914400" cy="631289"/>
        </a:xfrm>
        <a:prstGeom prst="rect">
          <a:avLst/>
        </a:prstGeom>
      </xdr:spPr>
    </xdr:pic>
    <xdr:clientData/>
  </xdr:twoCellAnchor>
  <xdr:twoCellAnchor>
    <xdr:from>
      <xdr:col>4</xdr:col>
      <xdr:colOff>85560</xdr:colOff>
      <xdr:row>68</xdr:row>
      <xdr:rowOff>120674</xdr:rowOff>
    </xdr:from>
    <xdr:to>
      <xdr:col>4</xdr:col>
      <xdr:colOff>1182840</xdr:colOff>
      <xdr:row>68</xdr:row>
      <xdr:rowOff>629912</xdr:rowOff>
    </xdr:to>
    <xdr:pic>
      <xdr:nvPicPr>
        <xdr:cNvPr id="46" name="Picture 166">
          <a:extLst>
            <a:ext uri="{FF2B5EF4-FFF2-40B4-BE49-F238E27FC236}">
              <a16:creationId xmlns:a16="http://schemas.microsoft.com/office/drawing/2014/main" id="{2E6C1A88-0450-42AD-995A-E68ACEB92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000460" y="1576094"/>
          <a:ext cx="1097280" cy="509238"/>
        </a:xfrm>
        <a:prstGeom prst="rect">
          <a:avLst/>
        </a:prstGeom>
      </xdr:spPr>
    </xdr:pic>
    <xdr:clientData/>
  </xdr:twoCellAnchor>
  <xdr:twoCellAnchor>
    <xdr:from>
      <xdr:col>4</xdr:col>
      <xdr:colOff>359880</xdr:colOff>
      <xdr:row>70</xdr:row>
      <xdr:rowOff>38111</xdr:rowOff>
    </xdr:from>
    <xdr:to>
      <xdr:col>4</xdr:col>
      <xdr:colOff>908520</xdr:colOff>
      <xdr:row>70</xdr:row>
      <xdr:rowOff>660272</xdr:rowOff>
    </xdr:to>
    <xdr:pic>
      <xdr:nvPicPr>
        <xdr:cNvPr id="47" name="Picture 176">
          <a:extLst>
            <a:ext uri="{FF2B5EF4-FFF2-40B4-BE49-F238E27FC236}">
              <a16:creationId xmlns:a16="http://schemas.microsoft.com/office/drawing/2014/main" id="{FC083B18-45E7-43C1-BC5F-31A0EC31D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274780" y="2880371"/>
          <a:ext cx="548640" cy="622161"/>
        </a:xfrm>
        <a:prstGeom prst="rect">
          <a:avLst/>
        </a:prstGeom>
      </xdr:spPr>
    </xdr:pic>
    <xdr:clientData/>
  </xdr:twoCellAnchor>
  <xdr:twoCellAnchor>
    <xdr:from>
      <xdr:col>4</xdr:col>
      <xdr:colOff>177000</xdr:colOff>
      <xdr:row>67</xdr:row>
      <xdr:rowOff>88917</xdr:rowOff>
    </xdr:from>
    <xdr:to>
      <xdr:col>4</xdr:col>
      <xdr:colOff>1091400</xdr:colOff>
      <xdr:row>67</xdr:row>
      <xdr:rowOff>662302</xdr:rowOff>
    </xdr:to>
    <xdr:pic>
      <xdr:nvPicPr>
        <xdr:cNvPr id="48" name="Picture 180">
          <a:extLst>
            <a:ext uri="{FF2B5EF4-FFF2-40B4-BE49-F238E27FC236}">
              <a16:creationId xmlns:a16="http://schemas.microsoft.com/office/drawing/2014/main" id="{95ED4D2E-D1BC-4BCA-A239-B36EA442C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091900" y="850917"/>
          <a:ext cx="914400" cy="573385"/>
        </a:xfrm>
        <a:prstGeom prst="rect">
          <a:avLst/>
        </a:prstGeom>
      </xdr:spPr>
    </xdr:pic>
    <xdr:clientData/>
  </xdr:twoCellAnchor>
  <xdr:twoCellAnchor>
    <xdr:from>
      <xdr:col>4</xdr:col>
      <xdr:colOff>314160</xdr:colOff>
      <xdr:row>71</xdr:row>
      <xdr:rowOff>38110</xdr:rowOff>
    </xdr:from>
    <xdr:to>
      <xdr:col>4</xdr:col>
      <xdr:colOff>954240</xdr:colOff>
      <xdr:row>71</xdr:row>
      <xdr:rowOff>680770</xdr:rowOff>
    </xdr:to>
    <xdr:pic>
      <xdr:nvPicPr>
        <xdr:cNvPr id="49" name="Picture 205">
          <a:extLst>
            <a:ext uri="{FF2B5EF4-FFF2-40B4-BE49-F238E27FC236}">
              <a16:creationId xmlns:a16="http://schemas.microsoft.com/office/drawing/2014/main" id="{872E249E-784E-4D86-87F0-6709A36B4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229060" y="3573790"/>
          <a:ext cx="640080" cy="642660"/>
        </a:xfrm>
        <a:prstGeom prst="rect">
          <a:avLst/>
        </a:prstGeom>
      </xdr:spPr>
    </xdr:pic>
    <xdr:clientData/>
  </xdr:twoCellAnchor>
  <xdr:twoCellAnchor>
    <xdr:from>
      <xdr:col>4</xdr:col>
      <xdr:colOff>451320</xdr:colOff>
      <xdr:row>101</xdr:row>
      <xdr:rowOff>69851</xdr:rowOff>
    </xdr:from>
    <xdr:to>
      <xdr:col>4</xdr:col>
      <xdr:colOff>817080</xdr:colOff>
      <xdr:row>101</xdr:row>
      <xdr:rowOff>618073</xdr:rowOff>
    </xdr:to>
    <xdr:pic>
      <xdr:nvPicPr>
        <xdr:cNvPr id="50" name="Picture 428">
          <a:extLst>
            <a:ext uri="{FF2B5EF4-FFF2-40B4-BE49-F238E27FC236}">
              <a16:creationId xmlns:a16="http://schemas.microsoft.com/office/drawing/2014/main" id="{9DCF0590-34FB-4A7D-BF8E-CC7335B0A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366220" y="24408131"/>
          <a:ext cx="365760" cy="548222"/>
        </a:xfrm>
        <a:prstGeom prst="rect">
          <a:avLst/>
        </a:prstGeom>
      </xdr:spPr>
    </xdr:pic>
    <xdr:clientData/>
  </xdr:twoCellAnchor>
  <xdr:twoCellAnchor>
    <xdr:from>
      <xdr:col>4</xdr:col>
      <xdr:colOff>405600</xdr:colOff>
      <xdr:row>103</xdr:row>
      <xdr:rowOff>31766</xdr:rowOff>
    </xdr:from>
    <xdr:to>
      <xdr:col>4</xdr:col>
      <xdr:colOff>862800</xdr:colOff>
      <xdr:row>103</xdr:row>
      <xdr:rowOff>681734</xdr:rowOff>
    </xdr:to>
    <xdr:pic>
      <xdr:nvPicPr>
        <xdr:cNvPr id="51" name="Picture 435">
          <a:extLst>
            <a:ext uri="{FF2B5EF4-FFF2-40B4-BE49-F238E27FC236}">
              <a16:creationId xmlns:a16="http://schemas.microsoft.com/office/drawing/2014/main" id="{F9B19B29-A167-4D16-BECF-D9B35BA94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320500" y="25756886"/>
          <a:ext cx="457200" cy="649968"/>
        </a:xfrm>
        <a:prstGeom prst="rect">
          <a:avLst/>
        </a:prstGeom>
      </xdr:spPr>
    </xdr:pic>
    <xdr:clientData/>
  </xdr:twoCellAnchor>
  <xdr:twoCellAnchor>
    <xdr:from>
      <xdr:col>4</xdr:col>
      <xdr:colOff>497040</xdr:colOff>
      <xdr:row>93</xdr:row>
      <xdr:rowOff>50809</xdr:rowOff>
    </xdr:from>
    <xdr:to>
      <xdr:col>4</xdr:col>
      <xdr:colOff>771360</xdr:colOff>
      <xdr:row>93</xdr:row>
      <xdr:rowOff>628024</xdr:rowOff>
    </xdr:to>
    <xdr:pic>
      <xdr:nvPicPr>
        <xdr:cNvPr id="52" name="Picture 443">
          <a:extLst>
            <a:ext uri="{FF2B5EF4-FFF2-40B4-BE49-F238E27FC236}">
              <a16:creationId xmlns:a16="http://schemas.microsoft.com/office/drawing/2014/main" id="{99F5963F-07B6-4DD8-8C9A-86514AEF2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411940" y="18841729"/>
          <a:ext cx="274320" cy="577215"/>
        </a:xfrm>
        <a:prstGeom prst="rect">
          <a:avLst/>
        </a:prstGeom>
      </xdr:spPr>
    </xdr:pic>
    <xdr:clientData/>
  </xdr:twoCellAnchor>
  <xdr:twoCellAnchor>
    <xdr:from>
      <xdr:col>4</xdr:col>
      <xdr:colOff>497040</xdr:colOff>
      <xdr:row>94</xdr:row>
      <xdr:rowOff>25402</xdr:rowOff>
    </xdr:from>
    <xdr:to>
      <xdr:col>4</xdr:col>
      <xdr:colOff>771360</xdr:colOff>
      <xdr:row>94</xdr:row>
      <xdr:rowOff>683604</xdr:rowOff>
    </xdr:to>
    <xdr:pic>
      <xdr:nvPicPr>
        <xdr:cNvPr id="53" name="Picture 444">
          <a:extLst>
            <a:ext uri="{FF2B5EF4-FFF2-40B4-BE49-F238E27FC236}">
              <a16:creationId xmlns:a16="http://schemas.microsoft.com/office/drawing/2014/main" id="{82EECA0B-7F45-4EA8-8B39-24A3FB018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411940" y="19509742"/>
          <a:ext cx="274320" cy="658202"/>
        </a:xfrm>
        <a:prstGeom prst="rect">
          <a:avLst/>
        </a:prstGeom>
      </xdr:spPr>
    </xdr:pic>
    <xdr:clientData/>
  </xdr:twoCellAnchor>
  <xdr:twoCellAnchor>
    <xdr:from>
      <xdr:col>4</xdr:col>
      <xdr:colOff>451320</xdr:colOff>
      <xdr:row>77</xdr:row>
      <xdr:rowOff>31762</xdr:rowOff>
    </xdr:from>
    <xdr:to>
      <xdr:col>4</xdr:col>
      <xdr:colOff>817080</xdr:colOff>
      <xdr:row>77</xdr:row>
      <xdr:rowOff>637052</xdr:rowOff>
    </xdr:to>
    <xdr:pic>
      <xdr:nvPicPr>
        <xdr:cNvPr id="54" name="Picture 445">
          <a:extLst>
            <a:ext uri="{FF2B5EF4-FFF2-40B4-BE49-F238E27FC236}">
              <a16:creationId xmlns:a16="http://schemas.microsoft.com/office/drawing/2014/main" id="{D2AED2B4-0FEF-4BC9-B3BF-9BCB697B3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366220" y="7727962"/>
          <a:ext cx="365760" cy="605290"/>
        </a:xfrm>
        <a:prstGeom prst="rect">
          <a:avLst/>
        </a:prstGeom>
      </xdr:spPr>
    </xdr:pic>
    <xdr:clientData/>
  </xdr:twoCellAnchor>
  <xdr:twoCellAnchor>
    <xdr:from>
      <xdr:col>4</xdr:col>
      <xdr:colOff>440525</xdr:colOff>
      <xdr:row>82</xdr:row>
      <xdr:rowOff>165100</xdr:rowOff>
    </xdr:from>
    <xdr:to>
      <xdr:col>4</xdr:col>
      <xdr:colOff>827875</xdr:colOff>
      <xdr:row>82</xdr:row>
      <xdr:rowOff>524071</xdr:rowOff>
    </xdr:to>
    <xdr:pic>
      <xdr:nvPicPr>
        <xdr:cNvPr id="55" name="Picture 447">
          <a:extLst>
            <a:ext uri="{FF2B5EF4-FFF2-40B4-BE49-F238E27FC236}">
              <a16:creationId xmlns:a16="http://schemas.microsoft.com/office/drawing/2014/main" id="{F875762E-DC64-4E83-A3A9-FDF507FBC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355425" y="11328400"/>
          <a:ext cx="387350" cy="358971"/>
        </a:xfrm>
        <a:prstGeom prst="rect">
          <a:avLst/>
        </a:prstGeom>
      </xdr:spPr>
    </xdr:pic>
    <xdr:clientData/>
  </xdr:twoCellAnchor>
  <xdr:twoCellAnchor>
    <xdr:from>
      <xdr:col>4</xdr:col>
      <xdr:colOff>443975</xdr:colOff>
      <xdr:row>83</xdr:row>
      <xdr:rowOff>88900</xdr:rowOff>
    </xdr:from>
    <xdr:to>
      <xdr:col>4</xdr:col>
      <xdr:colOff>824426</xdr:colOff>
      <xdr:row>83</xdr:row>
      <xdr:rowOff>549471</xdr:rowOff>
    </xdr:to>
    <xdr:pic>
      <xdr:nvPicPr>
        <xdr:cNvPr id="56" name="Picture 448">
          <a:extLst>
            <a:ext uri="{FF2B5EF4-FFF2-40B4-BE49-F238E27FC236}">
              <a16:creationId xmlns:a16="http://schemas.microsoft.com/office/drawing/2014/main" id="{A6509E22-C5F1-4C90-80B4-6D37C504C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358875" y="11945620"/>
          <a:ext cx="380451" cy="460571"/>
        </a:xfrm>
        <a:prstGeom prst="rect">
          <a:avLst/>
        </a:prstGeom>
      </xdr:spPr>
    </xdr:pic>
    <xdr:clientData/>
  </xdr:twoCellAnchor>
  <xdr:twoCellAnchor>
    <xdr:from>
      <xdr:col>4</xdr:col>
      <xdr:colOff>383375</xdr:colOff>
      <xdr:row>84</xdr:row>
      <xdr:rowOff>50128</xdr:rowOff>
    </xdr:from>
    <xdr:to>
      <xdr:col>4</xdr:col>
      <xdr:colOff>885025</xdr:colOff>
      <xdr:row>84</xdr:row>
      <xdr:rowOff>657422</xdr:rowOff>
    </xdr:to>
    <xdr:pic>
      <xdr:nvPicPr>
        <xdr:cNvPr id="57" name="Picture 449">
          <a:extLst>
            <a:ext uri="{FF2B5EF4-FFF2-40B4-BE49-F238E27FC236}">
              <a16:creationId xmlns:a16="http://schemas.microsoft.com/office/drawing/2014/main" id="{0401AE0F-BE9C-466E-9ADD-B3F4CC322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298275" y="12600268"/>
          <a:ext cx="501650" cy="607294"/>
        </a:xfrm>
        <a:prstGeom prst="rect">
          <a:avLst/>
        </a:prstGeom>
      </xdr:spPr>
    </xdr:pic>
    <xdr:clientData/>
  </xdr:twoCellAnchor>
  <xdr:twoCellAnchor>
    <xdr:from>
      <xdr:col>4</xdr:col>
      <xdr:colOff>450773</xdr:colOff>
      <xdr:row>85</xdr:row>
      <xdr:rowOff>114301</xdr:rowOff>
    </xdr:from>
    <xdr:to>
      <xdr:col>4</xdr:col>
      <xdr:colOff>817628</xdr:colOff>
      <xdr:row>85</xdr:row>
      <xdr:rowOff>546101</xdr:rowOff>
    </xdr:to>
    <xdr:pic>
      <xdr:nvPicPr>
        <xdr:cNvPr id="58" name="Picture 450">
          <a:extLst>
            <a:ext uri="{FF2B5EF4-FFF2-40B4-BE49-F238E27FC236}">
              <a16:creationId xmlns:a16="http://schemas.microsoft.com/office/drawing/2014/main" id="{8ADEDA61-57D2-4CB0-AB23-F924711B0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365673" y="13357861"/>
          <a:ext cx="366855" cy="431800"/>
        </a:xfrm>
        <a:prstGeom prst="rect">
          <a:avLst/>
        </a:prstGeom>
      </xdr:spPr>
    </xdr:pic>
    <xdr:clientData/>
  </xdr:twoCellAnchor>
  <xdr:twoCellAnchor>
    <xdr:from>
      <xdr:col>4</xdr:col>
      <xdr:colOff>421101</xdr:colOff>
      <xdr:row>86</xdr:row>
      <xdr:rowOff>114300</xdr:rowOff>
    </xdr:from>
    <xdr:to>
      <xdr:col>4</xdr:col>
      <xdr:colOff>847300</xdr:colOff>
      <xdr:row>86</xdr:row>
      <xdr:rowOff>615950</xdr:rowOff>
    </xdr:to>
    <xdr:pic>
      <xdr:nvPicPr>
        <xdr:cNvPr id="59" name="Picture 451">
          <a:extLst>
            <a:ext uri="{FF2B5EF4-FFF2-40B4-BE49-F238E27FC236}">
              <a16:creationId xmlns:a16="http://schemas.microsoft.com/office/drawing/2014/main" id="{50055950-AD21-47FE-9D3E-447B368A2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336001" y="14051280"/>
          <a:ext cx="426199" cy="501650"/>
        </a:xfrm>
        <a:prstGeom prst="rect">
          <a:avLst/>
        </a:prstGeom>
      </xdr:spPr>
    </xdr:pic>
    <xdr:clientData/>
  </xdr:twoCellAnchor>
  <xdr:twoCellAnchor>
    <xdr:from>
      <xdr:col>4</xdr:col>
      <xdr:colOff>373476</xdr:colOff>
      <xdr:row>87</xdr:row>
      <xdr:rowOff>38100</xdr:rowOff>
    </xdr:from>
    <xdr:to>
      <xdr:col>4</xdr:col>
      <xdr:colOff>894925</xdr:colOff>
      <xdr:row>87</xdr:row>
      <xdr:rowOff>651862</xdr:rowOff>
    </xdr:to>
    <xdr:pic>
      <xdr:nvPicPr>
        <xdr:cNvPr id="60" name="Picture 452">
          <a:extLst>
            <a:ext uri="{FF2B5EF4-FFF2-40B4-BE49-F238E27FC236}">
              <a16:creationId xmlns:a16="http://schemas.microsoft.com/office/drawing/2014/main" id="{E5CB3F5B-11B8-4403-8AD4-AE3E711C9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288376" y="14668500"/>
          <a:ext cx="521449" cy="613762"/>
        </a:xfrm>
        <a:prstGeom prst="rect">
          <a:avLst/>
        </a:prstGeom>
      </xdr:spPr>
    </xdr:pic>
    <xdr:clientData/>
  </xdr:twoCellAnchor>
  <xdr:twoCellAnchor>
    <xdr:from>
      <xdr:col>4</xdr:col>
      <xdr:colOff>497040</xdr:colOff>
      <xdr:row>95</xdr:row>
      <xdr:rowOff>127013</xdr:rowOff>
    </xdr:from>
    <xdr:to>
      <xdr:col>4</xdr:col>
      <xdr:colOff>771360</xdr:colOff>
      <xdr:row>95</xdr:row>
      <xdr:rowOff>606117</xdr:rowOff>
    </xdr:to>
    <xdr:pic>
      <xdr:nvPicPr>
        <xdr:cNvPr id="61" name="Picture 455">
          <a:extLst>
            <a:ext uri="{FF2B5EF4-FFF2-40B4-BE49-F238E27FC236}">
              <a16:creationId xmlns:a16="http://schemas.microsoft.com/office/drawing/2014/main" id="{852EBEF0-AF38-4AD0-9E74-1D4278C07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411940" y="20304773"/>
          <a:ext cx="274320" cy="479104"/>
        </a:xfrm>
        <a:prstGeom prst="rect">
          <a:avLst/>
        </a:prstGeom>
      </xdr:spPr>
    </xdr:pic>
    <xdr:clientData/>
  </xdr:twoCellAnchor>
  <xdr:twoCellAnchor>
    <xdr:from>
      <xdr:col>4</xdr:col>
      <xdr:colOff>451320</xdr:colOff>
      <xdr:row>96</xdr:row>
      <xdr:rowOff>38100</xdr:rowOff>
    </xdr:from>
    <xdr:to>
      <xdr:col>4</xdr:col>
      <xdr:colOff>817080</xdr:colOff>
      <xdr:row>96</xdr:row>
      <xdr:rowOff>676905</xdr:rowOff>
    </xdr:to>
    <xdr:pic>
      <xdr:nvPicPr>
        <xdr:cNvPr id="62" name="Picture 456">
          <a:extLst>
            <a:ext uri="{FF2B5EF4-FFF2-40B4-BE49-F238E27FC236}">
              <a16:creationId xmlns:a16="http://schemas.microsoft.com/office/drawing/2014/main" id="{2A3C31CE-D695-4EF4-839B-C8E7BB6AB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366220" y="20909280"/>
          <a:ext cx="365760" cy="638805"/>
        </a:xfrm>
        <a:prstGeom prst="rect">
          <a:avLst/>
        </a:prstGeom>
      </xdr:spPr>
    </xdr:pic>
    <xdr:clientData/>
  </xdr:twoCellAnchor>
  <xdr:twoCellAnchor>
    <xdr:from>
      <xdr:col>4</xdr:col>
      <xdr:colOff>450050</xdr:colOff>
      <xdr:row>91</xdr:row>
      <xdr:rowOff>130838</xdr:rowOff>
    </xdr:from>
    <xdr:to>
      <xdr:col>4</xdr:col>
      <xdr:colOff>818350</xdr:colOff>
      <xdr:row>91</xdr:row>
      <xdr:rowOff>556256</xdr:rowOff>
    </xdr:to>
    <xdr:pic>
      <xdr:nvPicPr>
        <xdr:cNvPr id="63" name="Picture 457">
          <a:extLst>
            <a:ext uri="{FF2B5EF4-FFF2-40B4-BE49-F238E27FC236}">
              <a16:creationId xmlns:a16="http://schemas.microsoft.com/office/drawing/2014/main" id="{23FD9FD9-490E-4ABA-A289-AF080896D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364950" y="17534918"/>
          <a:ext cx="368300" cy="425418"/>
        </a:xfrm>
        <a:prstGeom prst="rect">
          <a:avLst/>
        </a:prstGeom>
      </xdr:spPr>
    </xdr:pic>
    <xdr:clientData/>
  </xdr:twoCellAnchor>
  <xdr:twoCellAnchor>
    <xdr:from>
      <xdr:col>4</xdr:col>
      <xdr:colOff>496778</xdr:colOff>
      <xdr:row>92</xdr:row>
      <xdr:rowOff>184150</xdr:rowOff>
    </xdr:from>
    <xdr:to>
      <xdr:col>4</xdr:col>
      <xdr:colOff>771622</xdr:colOff>
      <xdr:row>92</xdr:row>
      <xdr:rowOff>501618</xdr:rowOff>
    </xdr:to>
    <xdr:pic>
      <xdr:nvPicPr>
        <xdr:cNvPr id="448" name="Picture 458">
          <a:extLst>
            <a:ext uri="{FF2B5EF4-FFF2-40B4-BE49-F238E27FC236}">
              <a16:creationId xmlns:a16="http://schemas.microsoft.com/office/drawing/2014/main" id="{330B85F8-9045-4366-BF53-94A4E39B4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411678" y="18281650"/>
          <a:ext cx="274844" cy="317468"/>
        </a:xfrm>
        <a:prstGeom prst="rect">
          <a:avLst/>
        </a:prstGeom>
      </xdr:spPr>
    </xdr:pic>
    <xdr:clientData/>
  </xdr:twoCellAnchor>
  <xdr:twoCellAnchor>
    <xdr:from>
      <xdr:col>4</xdr:col>
      <xdr:colOff>364200</xdr:colOff>
      <xdr:row>104</xdr:row>
      <xdr:rowOff>50808</xdr:rowOff>
    </xdr:from>
    <xdr:to>
      <xdr:col>4</xdr:col>
      <xdr:colOff>904200</xdr:colOff>
      <xdr:row>104</xdr:row>
      <xdr:rowOff>642806</xdr:rowOff>
    </xdr:to>
    <xdr:pic>
      <xdr:nvPicPr>
        <xdr:cNvPr id="449" name="Picture 514">
          <a:extLst>
            <a:ext uri="{FF2B5EF4-FFF2-40B4-BE49-F238E27FC236}">
              <a16:creationId xmlns:a16="http://schemas.microsoft.com/office/drawing/2014/main" id="{AB285946-9A5B-48BE-9A7D-D669B12ED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279100" y="26469348"/>
          <a:ext cx="540000" cy="591998"/>
        </a:xfrm>
        <a:prstGeom prst="rect">
          <a:avLst/>
        </a:prstGeom>
      </xdr:spPr>
    </xdr:pic>
    <xdr:clientData/>
  </xdr:twoCellAnchor>
  <xdr:twoCellAnchor>
    <xdr:from>
      <xdr:col>4</xdr:col>
      <xdr:colOff>274200</xdr:colOff>
      <xdr:row>106</xdr:row>
      <xdr:rowOff>76227</xdr:rowOff>
    </xdr:from>
    <xdr:to>
      <xdr:col>4</xdr:col>
      <xdr:colOff>994200</xdr:colOff>
      <xdr:row>106</xdr:row>
      <xdr:rowOff>648797</xdr:rowOff>
    </xdr:to>
    <xdr:pic>
      <xdr:nvPicPr>
        <xdr:cNvPr id="450" name="Picture 517">
          <a:extLst>
            <a:ext uri="{FF2B5EF4-FFF2-40B4-BE49-F238E27FC236}">
              <a16:creationId xmlns:a16="http://schemas.microsoft.com/office/drawing/2014/main" id="{1CD98E2C-0EBF-4FAC-BE7B-DB25222BD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89100" y="27881607"/>
          <a:ext cx="720000" cy="572570"/>
        </a:xfrm>
        <a:prstGeom prst="rect">
          <a:avLst/>
        </a:prstGeom>
      </xdr:spPr>
    </xdr:pic>
    <xdr:clientData/>
  </xdr:twoCellAnchor>
  <xdr:twoCellAnchor>
    <xdr:from>
      <xdr:col>4</xdr:col>
      <xdr:colOff>256200</xdr:colOff>
      <xdr:row>107</xdr:row>
      <xdr:rowOff>31760</xdr:rowOff>
    </xdr:from>
    <xdr:to>
      <xdr:col>4</xdr:col>
      <xdr:colOff>1012200</xdr:colOff>
      <xdr:row>107</xdr:row>
      <xdr:rowOff>671872</xdr:rowOff>
    </xdr:to>
    <xdr:pic>
      <xdr:nvPicPr>
        <xdr:cNvPr id="451" name="Picture 518">
          <a:extLst>
            <a:ext uri="{FF2B5EF4-FFF2-40B4-BE49-F238E27FC236}">
              <a16:creationId xmlns:a16="http://schemas.microsoft.com/office/drawing/2014/main" id="{D4D0D8B3-022B-4F99-AA01-286E14CBC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71100" y="28530560"/>
          <a:ext cx="756000" cy="640112"/>
        </a:xfrm>
        <a:prstGeom prst="rect">
          <a:avLst/>
        </a:prstGeom>
      </xdr:spPr>
    </xdr:pic>
    <xdr:clientData/>
  </xdr:twoCellAnchor>
  <xdr:twoCellAnchor>
    <xdr:from>
      <xdr:col>4</xdr:col>
      <xdr:colOff>274200</xdr:colOff>
      <xdr:row>79</xdr:row>
      <xdr:rowOff>57193</xdr:rowOff>
    </xdr:from>
    <xdr:to>
      <xdr:col>4</xdr:col>
      <xdr:colOff>994200</xdr:colOff>
      <xdr:row>79</xdr:row>
      <xdr:rowOff>667736</xdr:rowOff>
    </xdr:to>
    <xdr:pic>
      <xdr:nvPicPr>
        <xdr:cNvPr id="452" name="Picture 553">
          <a:extLst>
            <a:ext uri="{FF2B5EF4-FFF2-40B4-BE49-F238E27FC236}">
              <a16:creationId xmlns:a16="http://schemas.microsoft.com/office/drawing/2014/main" id="{6E46EA7D-09A9-42D8-A859-81832719A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89100" y="9140233"/>
          <a:ext cx="720000" cy="610543"/>
        </a:xfrm>
        <a:prstGeom prst="rect">
          <a:avLst/>
        </a:prstGeom>
      </xdr:spPr>
    </xdr:pic>
    <xdr:clientData/>
  </xdr:twoCellAnchor>
  <xdr:twoCellAnchor>
    <xdr:from>
      <xdr:col>4</xdr:col>
      <xdr:colOff>454381</xdr:colOff>
      <xdr:row>80</xdr:row>
      <xdr:rowOff>50816</xdr:rowOff>
    </xdr:from>
    <xdr:to>
      <xdr:col>4</xdr:col>
      <xdr:colOff>814020</xdr:colOff>
      <xdr:row>80</xdr:row>
      <xdr:rowOff>662816</xdr:rowOff>
    </xdr:to>
    <xdr:pic>
      <xdr:nvPicPr>
        <xdr:cNvPr id="453" name="Picture 554">
          <a:extLst>
            <a:ext uri="{FF2B5EF4-FFF2-40B4-BE49-F238E27FC236}">
              <a16:creationId xmlns:a16="http://schemas.microsoft.com/office/drawing/2014/main" id="{510B5788-9797-4364-9AE7-8F32FDF43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369281" y="9827276"/>
          <a:ext cx="359639" cy="612000"/>
        </a:xfrm>
        <a:prstGeom prst="rect">
          <a:avLst/>
        </a:prstGeom>
      </xdr:spPr>
    </xdr:pic>
    <xdr:clientData/>
  </xdr:twoCellAnchor>
  <xdr:twoCellAnchor>
    <xdr:from>
      <xdr:col>4</xdr:col>
      <xdr:colOff>328200</xdr:colOff>
      <xdr:row>74</xdr:row>
      <xdr:rowOff>50860</xdr:rowOff>
    </xdr:from>
    <xdr:to>
      <xdr:col>4</xdr:col>
      <xdr:colOff>940200</xdr:colOff>
      <xdr:row>74</xdr:row>
      <xdr:rowOff>629697</xdr:rowOff>
    </xdr:to>
    <xdr:pic>
      <xdr:nvPicPr>
        <xdr:cNvPr id="454" name="Picture 565">
          <a:extLst>
            <a:ext uri="{FF2B5EF4-FFF2-40B4-BE49-F238E27FC236}">
              <a16:creationId xmlns:a16="http://schemas.microsoft.com/office/drawing/2014/main" id="{EF625847-C07C-4857-8773-F9F61FA0F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243100" y="5666800"/>
          <a:ext cx="612000" cy="578837"/>
        </a:xfrm>
        <a:prstGeom prst="rect">
          <a:avLst/>
        </a:prstGeom>
      </xdr:spPr>
    </xdr:pic>
    <xdr:clientData/>
  </xdr:twoCellAnchor>
  <xdr:twoCellAnchor>
    <xdr:from>
      <xdr:col>4</xdr:col>
      <xdr:colOff>346200</xdr:colOff>
      <xdr:row>73</xdr:row>
      <xdr:rowOff>38129</xdr:rowOff>
    </xdr:from>
    <xdr:to>
      <xdr:col>4</xdr:col>
      <xdr:colOff>922200</xdr:colOff>
      <xdr:row>73</xdr:row>
      <xdr:rowOff>665177</xdr:rowOff>
    </xdr:to>
    <xdr:pic>
      <xdr:nvPicPr>
        <xdr:cNvPr id="455" name="Picture 567">
          <a:extLst>
            <a:ext uri="{FF2B5EF4-FFF2-40B4-BE49-F238E27FC236}">
              <a16:creationId xmlns:a16="http://schemas.microsoft.com/office/drawing/2014/main" id="{EFC46823-D936-4516-B20E-915BC2C31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261100" y="4960649"/>
          <a:ext cx="576000" cy="627048"/>
        </a:xfrm>
        <a:prstGeom prst="rect">
          <a:avLst/>
        </a:prstGeom>
      </xdr:spPr>
    </xdr:pic>
    <xdr:clientData/>
  </xdr:twoCellAnchor>
  <xdr:twoCellAnchor>
    <xdr:from>
      <xdr:col>4</xdr:col>
      <xdr:colOff>400200</xdr:colOff>
      <xdr:row>72</xdr:row>
      <xdr:rowOff>146052</xdr:rowOff>
    </xdr:from>
    <xdr:to>
      <xdr:col>4</xdr:col>
      <xdr:colOff>868200</xdr:colOff>
      <xdr:row>72</xdr:row>
      <xdr:rowOff>577100</xdr:rowOff>
    </xdr:to>
    <xdr:pic>
      <xdr:nvPicPr>
        <xdr:cNvPr id="456" name="Picture 568">
          <a:extLst>
            <a:ext uri="{FF2B5EF4-FFF2-40B4-BE49-F238E27FC236}">
              <a16:creationId xmlns:a16="http://schemas.microsoft.com/office/drawing/2014/main" id="{FB118014-58D0-442D-A0CC-11ED782AA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315100" y="4375152"/>
          <a:ext cx="468000" cy="431048"/>
        </a:xfrm>
        <a:prstGeom prst="rect">
          <a:avLst/>
        </a:prstGeom>
      </xdr:spPr>
    </xdr:pic>
    <xdr:clientData/>
  </xdr:twoCellAnchor>
  <xdr:twoCellAnchor>
    <xdr:from>
      <xdr:col>4</xdr:col>
      <xdr:colOff>400200</xdr:colOff>
      <xdr:row>75</xdr:row>
      <xdr:rowOff>50803</xdr:rowOff>
    </xdr:from>
    <xdr:to>
      <xdr:col>4</xdr:col>
      <xdr:colOff>868200</xdr:colOff>
      <xdr:row>75</xdr:row>
      <xdr:rowOff>665411</xdr:rowOff>
    </xdr:to>
    <xdr:pic>
      <xdr:nvPicPr>
        <xdr:cNvPr id="457" name="Picture 569">
          <a:extLst>
            <a:ext uri="{FF2B5EF4-FFF2-40B4-BE49-F238E27FC236}">
              <a16:creationId xmlns:a16="http://schemas.microsoft.com/office/drawing/2014/main" id="{68BDBBF9-1BBA-424A-B2C5-70BFFA9C0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315100" y="6360163"/>
          <a:ext cx="468000" cy="614608"/>
        </a:xfrm>
        <a:prstGeom prst="rect">
          <a:avLst/>
        </a:prstGeom>
      </xdr:spPr>
    </xdr:pic>
    <xdr:clientData/>
  </xdr:twoCellAnchor>
  <xdr:twoCellAnchor>
    <xdr:from>
      <xdr:col>4</xdr:col>
      <xdr:colOff>346200</xdr:colOff>
      <xdr:row>76</xdr:row>
      <xdr:rowOff>31790</xdr:rowOff>
    </xdr:from>
    <xdr:to>
      <xdr:col>4</xdr:col>
      <xdr:colOff>922200</xdr:colOff>
      <xdr:row>76</xdr:row>
      <xdr:rowOff>664599</xdr:rowOff>
    </xdr:to>
    <xdr:pic>
      <xdr:nvPicPr>
        <xdr:cNvPr id="458" name="Picture 570">
          <a:extLst>
            <a:ext uri="{FF2B5EF4-FFF2-40B4-BE49-F238E27FC236}">
              <a16:creationId xmlns:a16="http://schemas.microsoft.com/office/drawing/2014/main" id="{1A12452B-ACAD-4C8F-AA70-A46B09963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261100" y="7034570"/>
          <a:ext cx="576000" cy="632809"/>
        </a:xfrm>
        <a:prstGeom prst="rect">
          <a:avLst/>
        </a:prstGeom>
      </xdr:spPr>
    </xdr:pic>
    <xdr:clientData/>
  </xdr:twoCellAnchor>
  <xdr:twoCellAnchor>
    <xdr:from>
      <xdr:col>4</xdr:col>
      <xdr:colOff>400200</xdr:colOff>
      <xdr:row>100</xdr:row>
      <xdr:rowOff>25404</xdr:rowOff>
    </xdr:from>
    <xdr:to>
      <xdr:col>4</xdr:col>
      <xdr:colOff>868200</xdr:colOff>
      <xdr:row>100</xdr:row>
      <xdr:rowOff>641195</xdr:rowOff>
    </xdr:to>
    <xdr:pic>
      <xdr:nvPicPr>
        <xdr:cNvPr id="459" name="Picture 611">
          <a:extLst>
            <a:ext uri="{FF2B5EF4-FFF2-40B4-BE49-F238E27FC236}">
              <a16:creationId xmlns:a16="http://schemas.microsoft.com/office/drawing/2014/main" id="{51FF6106-DEB3-464F-B4D0-FD03577A4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315100" y="23670264"/>
          <a:ext cx="468000" cy="615791"/>
        </a:xfrm>
        <a:prstGeom prst="rect">
          <a:avLst/>
        </a:prstGeom>
      </xdr:spPr>
    </xdr:pic>
    <xdr:clientData/>
  </xdr:twoCellAnchor>
  <xdr:twoCellAnchor>
    <xdr:from>
      <xdr:col>4</xdr:col>
      <xdr:colOff>328200</xdr:colOff>
      <xdr:row>81</xdr:row>
      <xdr:rowOff>101629</xdr:rowOff>
    </xdr:from>
    <xdr:to>
      <xdr:col>4</xdr:col>
      <xdr:colOff>940200</xdr:colOff>
      <xdr:row>81</xdr:row>
      <xdr:rowOff>651010</xdr:rowOff>
    </xdr:to>
    <xdr:pic>
      <xdr:nvPicPr>
        <xdr:cNvPr id="460" name="Picture 620">
          <a:extLst>
            <a:ext uri="{FF2B5EF4-FFF2-40B4-BE49-F238E27FC236}">
              <a16:creationId xmlns:a16="http://schemas.microsoft.com/office/drawing/2014/main" id="{BA37A6E5-2EF5-4CB1-AB1F-25A5B0F57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243100" y="10571509"/>
          <a:ext cx="612000" cy="549381"/>
        </a:xfrm>
        <a:prstGeom prst="rect">
          <a:avLst/>
        </a:prstGeom>
      </xdr:spPr>
    </xdr:pic>
    <xdr:clientData/>
  </xdr:twoCellAnchor>
  <xdr:twoCellAnchor>
    <xdr:from>
      <xdr:col>4</xdr:col>
      <xdr:colOff>312936</xdr:colOff>
      <xdr:row>105</xdr:row>
      <xdr:rowOff>77341</xdr:rowOff>
    </xdr:from>
    <xdr:to>
      <xdr:col>4</xdr:col>
      <xdr:colOff>955464</xdr:colOff>
      <xdr:row>105</xdr:row>
      <xdr:rowOff>617341</xdr:rowOff>
    </xdr:to>
    <xdr:pic>
      <xdr:nvPicPr>
        <xdr:cNvPr id="461" name="Picture 623">
          <a:extLst>
            <a:ext uri="{FF2B5EF4-FFF2-40B4-BE49-F238E27FC236}">
              <a16:creationId xmlns:a16="http://schemas.microsoft.com/office/drawing/2014/main" id="{7FCF6E1E-A6B7-4A86-B46E-427EA6A5B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227836" y="27189301"/>
          <a:ext cx="642528" cy="540000"/>
        </a:xfrm>
        <a:prstGeom prst="rect">
          <a:avLst/>
        </a:prstGeom>
      </xdr:spPr>
    </xdr:pic>
    <xdr:clientData/>
  </xdr:twoCellAnchor>
  <xdr:twoCellAnchor>
    <xdr:from>
      <xdr:col>4</xdr:col>
      <xdr:colOff>256200</xdr:colOff>
      <xdr:row>99</xdr:row>
      <xdr:rowOff>49732</xdr:rowOff>
    </xdr:from>
    <xdr:to>
      <xdr:col>4</xdr:col>
      <xdr:colOff>1012200</xdr:colOff>
      <xdr:row>99</xdr:row>
      <xdr:rowOff>610863</xdr:rowOff>
    </xdr:to>
    <xdr:pic>
      <xdr:nvPicPr>
        <xdr:cNvPr id="462" name="Picture 638">
          <a:extLst>
            <a:ext uri="{FF2B5EF4-FFF2-40B4-BE49-F238E27FC236}">
              <a16:creationId xmlns:a16="http://schemas.microsoft.com/office/drawing/2014/main" id="{63344077-17B3-4C87-A37F-8C2A1F92D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71100" y="23001172"/>
          <a:ext cx="756000" cy="561131"/>
        </a:xfrm>
        <a:prstGeom prst="rect">
          <a:avLst/>
        </a:prstGeom>
      </xdr:spPr>
    </xdr:pic>
    <xdr:clientData/>
  </xdr:twoCellAnchor>
  <xdr:twoCellAnchor>
    <xdr:from>
      <xdr:col>4</xdr:col>
      <xdr:colOff>292200</xdr:colOff>
      <xdr:row>98</xdr:row>
      <xdr:rowOff>60785</xdr:rowOff>
    </xdr:from>
    <xdr:to>
      <xdr:col>4</xdr:col>
      <xdr:colOff>976200</xdr:colOff>
      <xdr:row>98</xdr:row>
      <xdr:rowOff>626970</xdr:rowOff>
    </xdr:to>
    <xdr:pic>
      <xdr:nvPicPr>
        <xdr:cNvPr id="463" name="Picture 639">
          <a:extLst>
            <a:ext uri="{FF2B5EF4-FFF2-40B4-BE49-F238E27FC236}">
              <a16:creationId xmlns:a16="http://schemas.microsoft.com/office/drawing/2014/main" id="{BD7FA486-7564-49E5-A65C-35D91342A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207100" y="22318805"/>
          <a:ext cx="684000" cy="566185"/>
        </a:xfrm>
        <a:prstGeom prst="rect">
          <a:avLst/>
        </a:prstGeom>
      </xdr:spPr>
    </xdr:pic>
    <xdr:clientData/>
  </xdr:twoCellAnchor>
  <xdr:twoCellAnchor>
    <xdr:from>
      <xdr:col>4</xdr:col>
      <xdr:colOff>238200</xdr:colOff>
      <xdr:row>97</xdr:row>
      <xdr:rowOff>38680</xdr:rowOff>
    </xdr:from>
    <xdr:to>
      <xdr:col>4</xdr:col>
      <xdr:colOff>1030200</xdr:colOff>
      <xdr:row>97</xdr:row>
      <xdr:rowOff>625387</xdr:rowOff>
    </xdr:to>
    <xdr:pic>
      <xdr:nvPicPr>
        <xdr:cNvPr id="464" name="Picture 640">
          <a:extLst>
            <a:ext uri="{FF2B5EF4-FFF2-40B4-BE49-F238E27FC236}">
              <a16:creationId xmlns:a16="http://schemas.microsoft.com/office/drawing/2014/main" id="{521B291C-654D-4B44-99C2-C6314B23F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53100" y="21603280"/>
          <a:ext cx="792000" cy="586707"/>
        </a:xfrm>
        <a:prstGeom prst="rect">
          <a:avLst/>
        </a:prstGeom>
      </xdr:spPr>
    </xdr:pic>
    <xdr:clientData/>
  </xdr:twoCellAnchor>
  <xdr:twoCellAnchor>
    <xdr:from>
      <xdr:col>4</xdr:col>
      <xdr:colOff>220200</xdr:colOff>
      <xdr:row>102</xdr:row>
      <xdr:rowOff>82877</xdr:rowOff>
    </xdr:from>
    <xdr:to>
      <xdr:col>4</xdr:col>
      <xdr:colOff>1048200</xdr:colOff>
      <xdr:row>102</xdr:row>
      <xdr:rowOff>670839</xdr:rowOff>
    </xdr:to>
    <xdr:pic>
      <xdr:nvPicPr>
        <xdr:cNvPr id="466" name="Picture 643">
          <a:extLst>
            <a:ext uri="{FF2B5EF4-FFF2-40B4-BE49-F238E27FC236}">
              <a16:creationId xmlns:a16="http://schemas.microsoft.com/office/drawing/2014/main" id="{7F9A571D-6273-42AB-8985-55B9E9D2C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35100" y="25114577"/>
          <a:ext cx="828000" cy="587962"/>
        </a:xfrm>
        <a:prstGeom prst="rect">
          <a:avLst/>
        </a:prstGeom>
      </xdr:spPr>
    </xdr:pic>
    <xdr:clientData/>
  </xdr:twoCellAnchor>
  <xdr:twoCellAnchor>
    <xdr:from>
      <xdr:col>4</xdr:col>
      <xdr:colOff>268440</xdr:colOff>
      <xdr:row>78</xdr:row>
      <xdr:rowOff>44477</xdr:rowOff>
    </xdr:from>
    <xdr:to>
      <xdr:col>4</xdr:col>
      <xdr:colOff>999960</xdr:colOff>
      <xdr:row>78</xdr:row>
      <xdr:rowOff>647001</xdr:rowOff>
    </xdr:to>
    <xdr:pic>
      <xdr:nvPicPr>
        <xdr:cNvPr id="470" name="Picture 433">
          <a:extLst>
            <a:ext uri="{FF2B5EF4-FFF2-40B4-BE49-F238E27FC236}">
              <a16:creationId xmlns:a16="http://schemas.microsoft.com/office/drawing/2014/main" id="{A5C91C7A-0AC0-4D07-982C-04EA3FDEB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83340" y="8434097"/>
          <a:ext cx="731520" cy="602524"/>
        </a:xfrm>
        <a:prstGeom prst="rect">
          <a:avLst/>
        </a:prstGeom>
      </xdr:spPr>
    </xdr:pic>
    <xdr:clientData/>
  </xdr:twoCellAnchor>
  <xdr:twoCellAnchor>
    <xdr:from>
      <xdr:col>4</xdr:col>
      <xdr:colOff>418200</xdr:colOff>
      <xdr:row>88</xdr:row>
      <xdr:rowOff>107981</xdr:rowOff>
    </xdr:from>
    <xdr:to>
      <xdr:col>4</xdr:col>
      <xdr:colOff>850200</xdr:colOff>
      <xdr:row>88</xdr:row>
      <xdr:rowOff>614843</xdr:rowOff>
    </xdr:to>
    <xdr:pic>
      <xdr:nvPicPr>
        <xdr:cNvPr id="471" name="Picture 543">
          <a:extLst>
            <a:ext uri="{FF2B5EF4-FFF2-40B4-BE49-F238E27FC236}">
              <a16:creationId xmlns:a16="http://schemas.microsoft.com/office/drawing/2014/main" id="{37340BAB-ACCC-4B90-B83A-D1E7CA65B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333100" y="15431801"/>
          <a:ext cx="432000" cy="506862"/>
        </a:xfrm>
        <a:prstGeom prst="rect">
          <a:avLst/>
        </a:prstGeom>
      </xdr:spPr>
    </xdr:pic>
    <xdr:clientData/>
  </xdr:twoCellAnchor>
  <xdr:twoCellAnchor>
    <xdr:from>
      <xdr:col>4</xdr:col>
      <xdr:colOff>382200</xdr:colOff>
      <xdr:row>89</xdr:row>
      <xdr:rowOff>38132</xdr:rowOff>
    </xdr:from>
    <xdr:to>
      <xdr:col>4</xdr:col>
      <xdr:colOff>886200</xdr:colOff>
      <xdr:row>89</xdr:row>
      <xdr:rowOff>642729</xdr:rowOff>
    </xdr:to>
    <xdr:pic>
      <xdr:nvPicPr>
        <xdr:cNvPr id="472" name="Picture 544">
          <a:extLst>
            <a:ext uri="{FF2B5EF4-FFF2-40B4-BE49-F238E27FC236}">
              <a16:creationId xmlns:a16="http://schemas.microsoft.com/office/drawing/2014/main" id="{A00759BC-B86E-47BE-9030-FF1E47502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297100" y="16055372"/>
          <a:ext cx="504000" cy="604597"/>
        </a:xfrm>
        <a:prstGeom prst="rect">
          <a:avLst/>
        </a:prstGeom>
      </xdr:spPr>
    </xdr:pic>
    <xdr:clientData/>
  </xdr:twoCellAnchor>
  <xdr:twoCellAnchor>
    <xdr:from>
      <xdr:col>4</xdr:col>
      <xdr:colOff>382200</xdr:colOff>
      <xdr:row>90</xdr:row>
      <xdr:rowOff>44481</xdr:rowOff>
    </xdr:from>
    <xdr:to>
      <xdr:col>4</xdr:col>
      <xdr:colOff>886200</xdr:colOff>
      <xdr:row>90</xdr:row>
      <xdr:rowOff>651822</xdr:rowOff>
    </xdr:to>
    <xdr:pic>
      <xdr:nvPicPr>
        <xdr:cNvPr id="473" name="Picture 545">
          <a:extLst>
            <a:ext uri="{FF2B5EF4-FFF2-40B4-BE49-F238E27FC236}">
              <a16:creationId xmlns:a16="http://schemas.microsoft.com/office/drawing/2014/main" id="{3747CB5F-5482-473F-8DFC-55C4CB8BA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297100" y="16755141"/>
          <a:ext cx="504000" cy="607341"/>
        </a:xfrm>
        <a:prstGeom prst="rect">
          <a:avLst/>
        </a:prstGeom>
      </xdr:spPr>
    </xdr:pic>
    <xdr:clientData/>
  </xdr:twoCellAnchor>
  <xdr:twoCellAnchor>
    <xdr:from>
      <xdr:col>4</xdr:col>
      <xdr:colOff>314160</xdr:colOff>
      <xdr:row>109</xdr:row>
      <xdr:rowOff>158756</xdr:rowOff>
    </xdr:from>
    <xdr:to>
      <xdr:col>4</xdr:col>
      <xdr:colOff>954240</xdr:colOff>
      <xdr:row>109</xdr:row>
      <xdr:rowOff>511679</xdr:rowOff>
    </xdr:to>
    <xdr:pic>
      <xdr:nvPicPr>
        <xdr:cNvPr id="474" name="Picture 321">
          <a:extLst>
            <a:ext uri="{FF2B5EF4-FFF2-40B4-BE49-F238E27FC236}">
              <a16:creationId xmlns:a16="http://schemas.microsoft.com/office/drawing/2014/main" id="{07DF07BC-F573-4D9C-AFF6-A4828D176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328120" y="1614176"/>
          <a:ext cx="640080" cy="352923"/>
        </a:xfrm>
        <a:prstGeom prst="rect">
          <a:avLst/>
        </a:prstGeom>
      </xdr:spPr>
    </xdr:pic>
    <xdr:clientData/>
  </xdr:twoCellAnchor>
  <xdr:twoCellAnchor>
    <xdr:from>
      <xdr:col>4</xdr:col>
      <xdr:colOff>268440</xdr:colOff>
      <xdr:row>110</xdr:row>
      <xdr:rowOff>133350</xdr:rowOff>
    </xdr:from>
    <xdr:to>
      <xdr:col>4</xdr:col>
      <xdr:colOff>999960</xdr:colOff>
      <xdr:row>110</xdr:row>
      <xdr:rowOff>536691</xdr:rowOff>
    </xdr:to>
    <xdr:pic>
      <xdr:nvPicPr>
        <xdr:cNvPr id="475" name="Picture 322">
          <a:extLst>
            <a:ext uri="{FF2B5EF4-FFF2-40B4-BE49-F238E27FC236}">
              <a16:creationId xmlns:a16="http://schemas.microsoft.com/office/drawing/2014/main" id="{284A088B-B193-4C77-8451-368BFCF94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282400" y="2282190"/>
          <a:ext cx="731520" cy="403341"/>
        </a:xfrm>
        <a:prstGeom prst="rect">
          <a:avLst/>
        </a:prstGeom>
      </xdr:spPr>
    </xdr:pic>
    <xdr:clientData/>
  </xdr:twoCellAnchor>
  <xdr:twoCellAnchor>
    <xdr:from>
      <xdr:col>4</xdr:col>
      <xdr:colOff>222720</xdr:colOff>
      <xdr:row>111</xdr:row>
      <xdr:rowOff>82550</xdr:rowOff>
    </xdr:from>
    <xdr:to>
      <xdr:col>4</xdr:col>
      <xdr:colOff>1045680</xdr:colOff>
      <xdr:row>111</xdr:row>
      <xdr:rowOff>536309</xdr:rowOff>
    </xdr:to>
    <xdr:pic>
      <xdr:nvPicPr>
        <xdr:cNvPr id="478" name="Picture 323">
          <a:extLst>
            <a:ext uri="{FF2B5EF4-FFF2-40B4-BE49-F238E27FC236}">
              <a16:creationId xmlns:a16="http://schemas.microsoft.com/office/drawing/2014/main" id="{70134AB0-F4E0-4C78-A8CF-9365EED04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236680" y="2924810"/>
          <a:ext cx="822960" cy="453759"/>
        </a:xfrm>
        <a:prstGeom prst="rect">
          <a:avLst/>
        </a:prstGeom>
      </xdr:spPr>
    </xdr:pic>
    <xdr:clientData/>
  </xdr:twoCellAnchor>
  <xdr:twoCellAnchor>
    <xdr:from>
      <xdr:col>4</xdr:col>
      <xdr:colOff>314160</xdr:colOff>
      <xdr:row>112</xdr:row>
      <xdr:rowOff>31769</xdr:rowOff>
    </xdr:from>
    <xdr:to>
      <xdr:col>4</xdr:col>
      <xdr:colOff>954240</xdr:colOff>
      <xdr:row>112</xdr:row>
      <xdr:rowOff>614971</xdr:rowOff>
    </xdr:to>
    <xdr:pic>
      <xdr:nvPicPr>
        <xdr:cNvPr id="479" name="Picture 387">
          <a:extLst>
            <a:ext uri="{FF2B5EF4-FFF2-40B4-BE49-F238E27FC236}">
              <a16:creationId xmlns:a16="http://schemas.microsoft.com/office/drawing/2014/main" id="{E9210013-4493-4907-B853-5F530D38D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328120" y="3567449"/>
          <a:ext cx="640080" cy="583202"/>
        </a:xfrm>
        <a:prstGeom prst="rect">
          <a:avLst/>
        </a:prstGeom>
      </xdr:spPr>
    </xdr:pic>
    <xdr:clientData/>
  </xdr:twoCellAnchor>
  <xdr:twoCellAnchor>
    <xdr:from>
      <xdr:col>4</xdr:col>
      <xdr:colOff>359880</xdr:colOff>
      <xdr:row>125</xdr:row>
      <xdr:rowOff>25410</xdr:rowOff>
    </xdr:from>
    <xdr:to>
      <xdr:col>4</xdr:col>
      <xdr:colOff>908520</xdr:colOff>
      <xdr:row>125</xdr:row>
      <xdr:rowOff>668710</xdr:rowOff>
    </xdr:to>
    <xdr:pic>
      <xdr:nvPicPr>
        <xdr:cNvPr id="481" name="Picture 404">
          <a:extLst>
            <a:ext uri="{FF2B5EF4-FFF2-40B4-BE49-F238E27FC236}">
              <a16:creationId xmlns:a16="http://schemas.microsoft.com/office/drawing/2014/main" id="{C6B15E73-9705-48BA-9436-47DB55C03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373840" y="11188710"/>
          <a:ext cx="548640" cy="643300"/>
        </a:xfrm>
        <a:prstGeom prst="rect">
          <a:avLst/>
        </a:prstGeom>
      </xdr:spPr>
    </xdr:pic>
    <xdr:clientData/>
  </xdr:twoCellAnchor>
  <xdr:twoCellAnchor>
    <xdr:from>
      <xdr:col>4</xdr:col>
      <xdr:colOff>314160</xdr:colOff>
      <xdr:row>108</xdr:row>
      <xdr:rowOff>171456</xdr:rowOff>
    </xdr:from>
    <xdr:to>
      <xdr:col>4</xdr:col>
      <xdr:colOff>954240</xdr:colOff>
      <xdr:row>108</xdr:row>
      <xdr:rowOff>541452</xdr:rowOff>
    </xdr:to>
    <xdr:pic>
      <xdr:nvPicPr>
        <xdr:cNvPr id="483" name="Picture 409">
          <a:extLst>
            <a:ext uri="{FF2B5EF4-FFF2-40B4-BE49-F238E27FC236}">
              <a16:creationId xmlns:a16="http://schemas.microsoft.com/office/drawing/2014/main" id="{309CD856-E434-4F8F-A9AA-EE4072004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328120" y="933456"/>
          <a:ext cx="640080" cy="369996"/>
        </a:xfrm>
        <a:prstGeom prst="rect">
          <a:avLst/>
        </a:prstGeom>
      </xdr:spPr>
    </xdr:pic>
    <xdr:clientData/>
  </xdr:twoCellAnchor>
  <xdr:twoCellAnchor>
    <xdr:from>
      <xdr:col>4</xdr:col>
      <xdr:colOff>359880</xdr:colOff>
      <xdr:row>130</xdr:row>
      <xdr:rowOff>38108</xdr:rowOff>
    </xdr:from>
    <xdr:to>
      <xdr:col>4</xdr:col>
      <xdr:colOff>908520</xdr:colOff>
      <xdr:row>130</xdr:row>
      <xdr:rowOff>682391</xdr:rowOff>
    </xdr:to>
    <xdr:pic>
      <xdr:nvPicPr>
        <xdr:cNvPr id="484" name="Picture 442">
          <a:extLst>
            <a:ext uri="{FF2B5EF4-FFF2-40B4-BE49-F238E27FC236}">
              <a16:creationId xmlns:a16="http://schemas.microsoft.com/office/drawing/2014/main" id="{3ED17838-930F-435B-BD37-DFB2C88C5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373840" y="14668508"/>
          <a:ext cx="548640" cy="644283"/>
        </a:xfrm>
        <a:prstGeom prst="rect">
          <a:avLst/>
        </a:prstGeom>
      </xdr:spPr>
    </xdr:pic>
    <xdr:clientData/>
  </xdr:twoCellAnchor>
  <xdr:twoCellAnchor>
    <xdr:from>
      <xdr:col>4</xdr:col>
      <xdr:colOff>314160</xdr:colOff>
      <xdr:row>113</xdr:row>
      <xdr:rowOff>107968</xdr:rowOff>
    </xdr:from>
    <xdr:to>
      <xdr:col>4</xdr:col>
      <xdr:colOff>954240</xdr:colOff>
      <xdr:row>113</xdr:row>
      <xdr:rowOff>615183</xdr:rowOff>
    </xdr:to>
    <xdr:pic>
      <xdr:nvPicPr>
        <xdr:cNvPr id="486" name="Picture 460">
          <a:extLst>
            <a:ext uri="{FF2B5EF4-FFF2-40B4-BE49-F238E27FC236}">
              <a16:creationId xmlns:a16="http://schemas.microsoft.com/office/drawing/2014/main" id="{2B2FAA61-4A6E-4A1A-9EBA-430C1CBD9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328120" y="4337068"/>
          <a:ext cx="640080" cy="507215"/>
        </a:xfrm>
        <a:prstGeom prst="rect">
          <a:avLst/>
        </a:prstGeom>
      </xdr:spPr>
    </xdr:pic>
    <xdr:clientData/>
  </xdr:twoCellAnchor>
  <xdr:twoCellAnchor>
    <xdr:from>
      <xdr:col>4</xdr:col>
      <xdr:colOff>274200</xdr:colOff>
      <xdr:row>123</xdr:row>
      <xdr:rowOff>31772</xdr:rowOff>
    </xdr:from>
    <xdr:to>
      <xdr:col>4</xdr:col>
      <xdr:colOff>994200</xdr:colOff>
      <xdr:row>123</xdr:row>
      <xdr:rowOff>648402</xdr:rowOff>
    </xdr:to>
    <xdr:pic>
      <xdr:nvPicPr>
        <xdr:cNvPr id="488" name="Picture 523">
          <a:extLst>
            <a:ext uri="{FF2B5EF4-FFF2-40B4-BE49-F238E27FC236}">
              <a16:creationId xmlns:a16="http://schemas.microsoft.com/office/drawing/2014/main" id="{66F9441A-46A9-4DFC-9879-B2474013C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288160" y="9808232"/>
          <a:ext cx="720000" cy="616630"/>
        </a:xfrm>
        <a:prstGeom prst="rect">
          <a:avLst/>
        </a:prstGeom>
      </xdr:spPr>
    </xdr:pic>
    <xdr:clientData/>
  </xdr:twoCellAnchor>
  <xdr:twoCellAnchor>
    <xdr:from>
      <xdr:col>4</xdr:col>
      <xdr:colOff>148200</xdr:colOff>
      <xdr:row>116</xdr:row>
      <xdr:rowOff>44508</xdr:rowOff>
    </xdr:from>
    <xdr:to>
      <xdr:col>4</xdr:col>
      <xdr:colOff>1120200</xdr:colOff>
      <xdr:row>116</xdr:row>
      <xdr:rowOff>659582</xdr:rowOff>
    </xdr:to>
    <xdr:pic>
      <xdr:nvPicPr>
        <xdr:cNvPr id="490" name="Picture 559">
          <a:extLst>
            <a:ext uri="{FF2B5EF4-FFF2-40B4-BE49-F238E27FC236}">
              <a16:creationId xmlns:a16="http://schemas.microsoft.com/office/drawing/2014/main" id="{90EB2031-A418-46D6-B659-02D888330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160" y="6353868"/>
          <a:ext cx="972000" cy="615074"/>
        </a:xfrm>
        <a:prstGeom prst="rect">
          <a:avLst/>
        </a:prstGeom>
      </xdr:spPr>
    </xdr:pic>
    <xdr:clientData/>
  </xdr:twoCellAnchor>
  <xdr:twoCellAnchor>
    <xdr:from>
      <xdr:col>4</xdr:col>
      <xdr:colOff>166200</xdr:colOff>
      <xdr:row>115</xdr:row>
      <xdr:rowOff>50859</xdr:rowOff>
    </xdr:from>
    <xdr:to>
      <xdr:col>4</xdr:col>
      <xdr:colOff>1102200</xdr:colOff>
      <xdr:row>115</xdr:row>
      <xdr:rowOff>646610</xdr:rowOff>
    </xdr:to>
    <xdr:pic>
      <xdr:nvPicPr>
        <xdr:cNvPr id="491" name="Picture 563">
          <a:extLst>
            <a:ext uri="{FF2B5EF4-FFF2-40B4-BE49-F238E27FC236}">
              <a16:creationId xmlns:a16="http://schemas.microsoft.com/office/drawing/2014/main" id="{F69CA655-963B-4C2C-A569-7658EE321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80160" y="5666799"/>
          <a:ext cx="936000" cy="595751"/>
        </a:xfrm>
        <a:prstGeom prst="rect">
          <a:avLst/>
        </a:prstGeom>
      </xdr:spPr>
    </xdr:pic>
    <xdr:clientData/>
  </xdr:twoCellAnchor>
  <xdr:twoCellAnchor>
    <xdr:from>
      <xdr:col>4</xdr:col>
      <xdr:colOff>256200</xdr:colOff>
      <xdr:row>114</xdr:row>
      <xdr:rowOff>114328</xdr:rowOff>
    </xdr:from>
    <xdr:to>
      <xdr:col>4</xdr:col>
      <xdr:colOff>1012200</xdr:colOff>
      <xdr:row>114</xdr:row>
      <xdr:rowOff>582954</xdr:rowOff>
    </xdr:to>
    <xdr:pic>
      <xdr:nvPicPr>
        <xdr:cNvPr id="492" name="Picture 564">
          <a:extLst>
            <a:ext uri="{FF2B5EF4-FFF2-40B4-BE49-F238E27FC236}">
              <a16:creationId xmlns:a16="http://schemas.microsoft.com/office/drawing/2014/main" id="{D04E648F-62EE-4CD8-B5F3-9850C293F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270160" y="5036848"/>
          <a:ext cx="756000" cy="468626"/>
        </a:xfrm>
        <a:prstGeom prst="rect">
          <a:avLst/>
        </a:prstGeom>
      </xdr:spPr>
    </xdr:pic>
    <xdr:clientData/>
  </xdr:twoCellAnchor>
  <xdr:twoCellAnchor>
    <xdr:from>
      <xdr:col>4</xdr:col>
      <xdr:colOff>310200</xdr:colOff>
      <xdr:row>128</xdr:row>
      <xdr:rowOff>57158</xdr:rowOff>
    </xdr:from>
    <xdr:to>
      <xdr:col>4</xdr:col>
      <xdr:colOff>958200</xdr:colOff>
      <xdr:row>128</xdr:row>
      <xdr:rowOff>664307</xdr:rowOff>
    </xdr:to>
    <xdr:pic>
      <xdr:nvPicPr>
        <xdr:cNvPr id="493" name="Picture 578">
          <a:extLst>
            <a:ext uri="{FF2B5EF4-FFF2-40B4-BE49-F238E27FC236}">
              <a16:creationId xmlns:a16="http://schemas.microsoft.com/office/drawing/2014/main" id="{2BDA571B-526D-49EA-95B1-A917B9877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324160" y="13300718"/>
          <a:ext cx="648000" cy="607149"/>
        </a:xfrm>
        <a:prstGeom prst="rect">
          <a:avLst/>
        </a:prstGeom>
      </xdr:spPr>
    </xdr:pic>
    <xdr:clientData/>
  </xdr:twoCellAnchor>
  <xdr:twoCellAnchor>
    <xdr:from>
      <xdr:col>4</xdr:col>
      <xdr:colOff>328200</xdr:colOff>
      <xdr:row>129</xdr:row>
      <xdr:rowOff>69853</xdr:rowOff>
    </xdr:from>
    <xdr:to>
      <xdr:col>4</xdr:col>
      <xdr:colOff>940200</xdr:colOff>
      <xdr:row>129</xdr:row>
      <xdr:rowOff>653370</xdr:rowOff>
    </xdr:to>
    <xdr:pic>
      <xdr:nvPicPr>
        <xdr:cNvPr id="494" name="Picture 579">
          <a:extLst>
            <a:ext uri="{FF2B5EF4-FFF2-40B4-BE49-F238E27FC236}">
              <a16:creationId xmlns:a16="http://schemas.microsoft.com/office/drawing/2014/main" id="{C56AC0BD-C20C-4A52-8FCE-20C0A0362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342160" y="14006833"/>
          <a:ext cx="612000" cy="583517"/>
        </a:xfrm>
        <a:prstGeom prst="rect">
          <a:avLst/>
        </a:prstGeom>
      </xdr:spPr>
    </xdr:pic>
    <xdr:clientData/>
  </xdr:twoCellAnchor>
  <xdr:twoCellAnchor>
    <xdr:from>
      <xdr:col>4</xdr:col>
      <xdr:colOff>346200</xdr:colOff>
      <xdr:row>121</xdr:row>
      <xdr:rowOff>60778</xdr:rowOff>
    </xdr:from>
    <xdr:to>
      <xdr:col>4</xdr:col>
      <xdr:colOff>922200</xdr:colOff>
      <xdr:row>121</xdr:row>
      <xdr:rowOff>642018</xdr:rowOff>
    </xdr:to>
    <xdr:pic>
      <xdr:nvPicPr>
        <xdr:cNvPr id="495" name="Picture 622">
          <a:extLst>
            <a:ext uri="{FF2B5EF4-FFF2-40B4-BE49-F238E27FC236}">
              <a16:creationId xmlns:a16="http://schemas.microsoft.com/office/drawing/2014/main" id="{CA567D6D-C0EE-49BF-BB0E-A3105CC9C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360160" y="8450398"/>
          <a:ext cx="576000" cy="581240"/>
        </a:xfrm>
        <a:prstGeom prst="rect">
          <a:avLst/>
        </a:prstGeom>
      </xdr:spPr>
    </xdr:pic>
    <xdr:clientData/>
  </xdr:twoCellAnchor>
  <xdr:twoCellAnchor>
    <xdr:from>
      <xdr:col>4</xdr:col>
      <xdr:colOff>274200</xdr:colOff>
      <xdr:row>122</xdr:row>
      <xdr:rowOff>49753</xdr:rowOff>
    </xdr:from>
    <xdr:to>
      <xdr:col>4</xdr:col>
      <xdr:colOff>994200</xdr:colOff>
      <xdr:row>122</xdr:row>
      <xdr:rowOff>626136</xdr:rowOff>
    </xdr:to>
    <xdr:pic>
      <xdr:nvPicPr>
        <xdr:cNvPr id="496" name="Picture 624">
          <a:extLst>
            <a:ext uri="{FF2B5EF4-FFF2-40B4-BE49-F238E27FC236}">
              <a16:creationId xmlns:a16="http://schemas.microsoft.com/office/drawing/2014/main" id="{EB091BCF-B2D0-47AD-A7E8-E72694DC3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288160" y="9132793"/>
          <a:ext cx="720000" cy="576383"/>
        </a:xfrm>
        <a:prstGeom prst="rect">
          <a:avLst/>
        </a:prstGeom>
      </xdr:spPr>
    </xdr:pic>
    <xdr:clientData/>
  </xdr:twoCellAnchor>
  <xdr:twoCellAnchor>
    <xdr:from>
      <xdr:col>4</xdr:col>
      <xdr:colOff>310200</xdr:colOff>
      <xdr:row>124</xdr:row>
      <xdr:rowOff>49748</xdr:rowOff>
    </xdr:from>
    <xdr:to>
      <xdr:col>4</xdr:col>
      <xdr:colOff>958200</xdr:colOff>
      <xdr:row>124</xdr:row>
      <xdr:rowOff>611861</xdr:rowOff>
    </xdr:to>
    <xdr:pic>
      <xdr:nvPicPr>
        <xdr:cNvPr id="497" name="Picture 625">
          <a:extLst>
            <a:ext uri="{FF2B5EF4-FFF2-40B4-BE49-F238E27FC236}">
              <a16:creationId xmlns:a16="http://schemas.microsoft.com/office/drawing/2014/main" id="{74F2EE28-3813-45A6-A062-9107BC352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324160" y="10519628"/>
          <a:ext cx="648000" cy="562113"/>
        </a:xfrm>
        <a:prstGeom prst="rect">
          <a:avLst/>
        </a:prstGeom>
      </xdr:spPr>
    </xdr:pic>
    <xdr:clientData/>
  </xdr:twoCellAnchor>
  <xdr:twoCellAnchor>
    <xdr:from>
      <xdr:col>4</xdr:col>
      <xdr:colOff>382200</xdr:colOff>
      <xdr:row>119</xdr:row>
      <xdr:rowOff>55217</xdr:rowOff>
    </xdr:from>
    <xdr:to>
      <xdr:col>4</xdr:col>
      <xdr:colOff>886200</xdr:colOff>
      <xdr:row>119</xdr:row>
      <xdr:rowOff>663637</xdr:rowOff>
    </xdr:to>
    <xdr:pic>
      <xdr:nvPicPr>
        <xdr:cNvPr id="499" name="Picture 631">
          <a:extLst>
            <a:ext uri="{FF2B5EF4-FFF2-40B4-BE49-F238E27FC236}">
              <a16:creationId xmlns:a16="http://schemas.microsoft.com/office/drawing/2014/main" id="{F656F6E9-43DF-4854-B11F-AF868ACA8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396160" y="7751417"/>
          <a:ext cx="504000" cy="608420"/>
        </a:xfrm>
        <a:prstGeom prst="rect">
          <a:avLst/>
        </a:prstGeom>
      </xdr:spPr>
    </xdr:pic>
    <xdr:clientData/>
  </xdr:twoCellAnchor>
  <xdr:twoCellAnchor>
    <xdr:from>
      <xdr:col>4</xdr:col>
      <xdr:colOff>418200</xdr:colOff>
      <xdr:row>117</xdr:row>
      <xdr:rowOff>44185</xdr:rowOff>
    </xdr:from>
    <xdr:to>
      <xdr:col>4</xdr:col>
      <xdr:colOff>850200</xdr:colOff>
      <xdr:row>117</xdr:row>
      <xdr:rowOff>655159</xdr:rowOff>
    </xdr:to>
    <xdr:pic>
      <xdr:nvPicPr>
        <xdr:cNvPr id="500" name="Picture 632">
          <a:extLst>
            <a:ext uri="{FF2B5EF4-FFF2-40B4-BE49-F238E27FC236}">
              <a16:creationId xmlns:a16="http://schemas.microsoft.com/office/drawing/2014/main" id="{6100B06F-30F9-42A2-8170-419B82A93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432160" y="7046965"/>
          <a:ext cx="432000" cy="610974"/>
        </a:xfrm>
        <a:prstGeom prst="rect">
          <a:avLst/>
        </a:prstGeom>
      </xdr:spPr>
    </xdr:pic>
    <xdr:clientData/>
  </xdr:twoCellAnchor>
  <xdr:twoCellAnchor>
    <xdr:from>
      <xdr:col>4</xdr:col>
      <xdr:colOff>364200</xdr:colOff>
      <xdr:row>126</xdr:row>
      <xdr:rowOff>77320</xdr:rowOff>
    </xdr:from>
    <xdr:to>
      <xdr:col>4</xdr:col>
      <xdr:colOff>904200</xdr:colOff>
      <xdr:row>126</xdr:row>
      <xdr:rowOff>660633</xdr:rowOff>
    </xdr:to>
    <xdr:pic>
      <xdr:nvPicPr>
        <xdr:cNvPr id="502" name="Picture 636">
          <a:extLst>
            <a:ext uri="{FF2B5EF4-FFF2-40B4-BE49-F238E27FC236}">
              <a16:creationId xmlns:a16="http://schemas.microsoft.com/office/drawing/2014/main" id="{AA71516D-D941-484F-8450-78B11590A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378160" y="11934040"/>
          <a:ext cx="540000" cy="583313"/>
        </a:xfrm>
        <a:prstGeom prst="rect">
          <a:avLst/>
        </a:prstGeom>
      </xdr:spPr>
    </xdr:pic>
    <xdr:clientData/>
  </xdr:twoCellAnchor>
  <xdr:twoCellAnchor>
    <xdr:from>
      <xdr:col>4</xdr:col>
      <xdr:colOff>364200</xdr:colOff>
      <xdr:row>127</xdr:row>
      <xdr:rowOff>88371</xdr:rowOff>
    </xdr:from>
    <xdr:to>
      <xdr:col>4</xdr:col>
      <xdr:colOff>904200</xdr:colOff>
      <xdr:row>127</xdr:row>
      <xdr:rowOff>650310</xdr:rowOff>
    </xdr:to>
    <xdr:pic>
      <xdr:nvPicPr>
        <xdr:cNvPr id="503" name="Picture 637">
          <a:extLst>
            <a:ext uri="{FF2B5EF4-FFF2-40B4-BE49-F238E27FC236}">
              <a16:creationId xmlns:a16="http://schemas.microsoft.com/office/drawing/2014/main" id="{4D45D2BC-FC48-4D07-8713-BB921F716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378160" y="12638511"/>
          <a:ext cx="540000" cy="561939"/>
        </a:xfrm>
        <a:prstGeom prst="rect">
          <a:avLst/>
        </a:prstGeom>
      </xdr:spPr>
    </xdr:pic>
    <xdr:clientData/>
  </xdr:twoCellAnchor>
  <xdr:twoCellAnchor>
    <xdr:from>
      <xdr:col>4</xdr:col>
      <xdr:colOff>359880</xdr:colOff>
      <xdr:row>134</xdr:row>
      <xdr:rowOff>76209</xdr:rowOff>
    </xdr:from>
    <xdr:to>
      <xdr:col>4</xdr:col>
      <xdr:colOff>908520</xdr:colOff>
      <xdr:row>134</xdr:row>
      <xdr:rowOff>610908</xdr:rowOff>
    </xdr:to>
    <xdr:pic>
      <xdr:nvPicPr>
        <xdr:cNvPr id="505" name="Picture 396">
          <a:extLst>
            <a:ext uri="{FF2B5EF4-FFF2-40B4-BE49-F238E27FC236}">
              <a16:creationId xmlns:a16="http://schemas.microsoft.com/office/drawing/2014/main" id="{74B7367D-D562-43D2-985F-C43BF77EC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274780" y="8465829"/>
          <a:ext cx="548640" cy="534699"/>
        </a:xfrm>
        <a:prstGeom prst="rect">
          <a:avLst/>
        </a:prstGeom>
      </xdr:spPr>
    </xdr:pic>
    <xdr:clientData/>
  </xdr:twoCellAnchor>
  <xdr:twoCellAnchor>
    <xdr:from>
      <xdr:col>4</xdr:col>
      <xdr:colOff>268440</xdr:colOff>
      <xdr:row>135</xdr:row>
      <xdr:rowOff>69870</xdr:rowOff>
    </xdr:from>
    <xdr:to>
      <xdr:col>4</xdr:col>
      <xdr:colOff>999960</xdr:colOff>
      <xdr:row>135</xdr:row>
      <xdr:rowOff>635930</xdr:rowOff>
    </xdr:to>
    <xdr:pic>
      <xdr:nvPicPr>
        <xdr:cNvPr id="510" name="Picture 480">
          <a:extLst>
            <a:ext uri="{FF2B5EF4-FFF2-40B4-BE49-F238E27FC236}">
              <a16:creationId xmlns:a16="http://schemas.microsoft.com/office/drawing/2014/main" id="{2B75A265-1847-4D22-AF40-C5861E210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83340" y="9152910"/>
          <a:ext cx="731520" cy="566060"/>
        </a:xfrm>
        <a:prstGeom prst="rect">
          <a:avLst/>
        </a:prstGeom>
      </xdr:spPr>
    </xdr:pic>
    <xdr:clientData/>
  </xdr:twoCellAnchor>
  <xdr:twoCellAnchor>
    <xdr:from>
      <xdr:col>4</xdr:col>
      <xdr:colOff>310200</xdr:colOff>
      <xdr:row>132</xdr:row>
      <xdr:rowOff>31750</xdr:rowOff>
    </xdr:from>
    <xdr:to>
      <xdr:col>4</xdr:col>
      <xdr:colOff>958200</xdr:colOff>
      <xdr:row>132</xdr:row>
      <xdr:rowOff>670238</xdr:rowOff>
    </xdr:to>
    <xdr:pic>
      <xdr:nvPicPr>
        <xdr:cNvPr id="513" name="Picture 540">
          <a:extLst>
            <a:ext uri="{FF2B5EF4-FFF2-40B4-BE49-F238E27FC236}">
              <a16:creationId xmlns:a16="http://schemas.microsoft.com/office/drawing/2014/main" id="{28AE6DB8-36F1-4161-9F8E-A5F492623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225100" y="7034530"/>
          <a:ext cx="648000" cy="638488"/>
        </a:xfrm>
        <a:prstGeom prst="rect">
          <a:avLst/>
        </a:prstGeom>
      </xdr:spPr>
    </xdr:pic>
    <xdr:clientData/>
  </xdr:twoCellAnchor>
  <xdr:twoCellAnchor>
    <xdr:from>
      <xdr:col>4</xdr:col>
      <xdr:colOff>364200</xdr:colOff>
      <xdr:row>131</xdr:row>
      <xdr:rowOff>38100</xdr:rowOff>
    </xdr:from>
    <xdr:to>
      <xdr:col>4</xdr:col>
      <xdr:colOff>904200</xdr:colOff>
      <xdr:row>131</xdr:row>
      <xdr:rowOff>653888</xdr:rowOff>
    </xdr:to>
    <xdr:pic>
      <xdr:nvPicPr>
        <xdr:cNvPr id="515" name="Picture 547">
          <a:extLst>
            <a:ext uri="{FF2B5EF4-FFF2-40B4-BE49-F238E27FC236}">
              <a16:creationId xmlns:a16="http://schemas.microsoft.com/office/drawing/2014/main" id="{C3929C12-10FC-4F2D-8608-8A60B5C9F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279100" y="800100"/>
          <a:ext cx="540000" cy="615788"/>
        </a:xfrm>
        <a:prstGeom prst="rect">
          <a:avLst/>
        </a:prstGeom>
      </xdr:spPr>
    </xdr:pic>
    <xdr:clientData/>
  </xdr:twoCellAnchor>
  <xdr:twoCellAnchor>
    <xdr:from>
      <xdr:col>4</xdr:col>
      <xdr:colOff>274200</xdr:colOff>
      <xdr:row>136</xdr:row>
      <xdr:rowOff>57177</xdr:rowOff>
    </xdr:from>
    <xdr:to>
      <xdr:col>4</xdr:col>
      <xdr:colOff>994200</xdr:colOff>
      <xdr:row>136</xdr:row>
      <xdr:rowOff>649047</xdr:rowOff>
    </xdr:to>
    <xdr:pic>
      <xdr:nvPicPr>
        <xdr:cNvPr id="517" name="Picture 607">
          <a:extLst>
            <a:ext uri="{FF2B5EF4-FFF2-40B4-BE49-F238E27FC236}">
              <a16:creationId xmlns:a16="http://schemas.microsoft.com/office/drawing/2014/main" id="{8E1AB0BD-CE40-4EFF-987B-EBF3CBB27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89100" y="9833637"/>
          <a:ext cx="720000" cy="591870"/>
        </a:xfrm>
        <a:prstGeom prst="rect">
          <a:avLst/>
        </a:prstGeom>
      </xdr:spPr>
    </xdr:pic>
    <xdr:clientData/>
  </xdr:twoCellAnchor>
  <xdr:twoCellAnchor>
    <xdr:from>
      <xdr:col>4</xdr:col>
      <xdr:colOff>364200</xdr:colOff>
      <xdr:row>133</xdr:row>
      <xdr:rowOff>101600</xdr:rowOff>
    </xdr:from>
    <xdr:to>
      <xdr:col>4</xdr:col>
      <xdr:colOff>904200</xdr:colOff>
      <xdr:row>133</xdr:row>
      <xdr:rowOff>632098</xdr:rowOff>
    </xdr:to>
    <xdr:pic>
      <xdr:nvPicPr>
        <xdr:cNvPr id="518" name="Picture 25">
          <a:extLst>
            <a:ext uri="{FF2B5EF4-FFF2-40B4-BE49-F238E27FC236}">
              <a16:creationId xmlns:a16="http://schemas.microsoft.com/office/drawing/2014/main" id="{3046859D-E43C-4D3D-A78D-8817DCD03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279100" y="7797800"/>
          <a:ext cx="540000" cy="530498"/>
        </a:xfrm>
        <a:prstGeom prst="rect">
          <a:avLst/>
        </a:prstGeom>
      </xdr:spPr>
    </xdr:pic>
    <xdr:clientData/>
  </xdr:twoCellAnchor>
  <xdr:twoCellAnchor>
    <xdr:from>
      <xdr:col>4</xdr:col>
      <xdr:colOff>222720</xdr:colOff>
      <xdr:row>145</xdr:row>
      <xdr:rowOff>57164</xdr:rowOff>
    </xdr:from>
    <xdr:to>
      <xdr:col>4</xdr:col>
      <xdr:colOff>1045680</xdr:colOff>
      <xdr:row>145</xdr:row>
      <xdr:rowOff>636796</xdr:rowOff>
    </xdr:to>
    <xdr:pic>
      <xdr:nvPicPr>
        <xdr:cNvPr id="521" name="Picture 294">
          <a:extLst>
            <a:ext uri="{FF2B5EF4-FFF2-40B4-BE49-F238E27FC236}">
              <a16:creationId xmlns:a16="http://schemas.microsoft.com/office/drawing/2014/main" id="{F2CCBD31-796D-449F-BE87-703FA1AD8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404320" y="8446784"/>
          <a:ext cx="822960" cy="579632"/>
        </a:xfrm>
        <a:prstGeom prst="rect">
          <a:avLst/>
        </a:prstGeom>
      </xdr:spPr>
    </xdr:pic>
    <xdr:clientData/>
  </xdr:twoCellAnchor>
  <xdr:twoCellAnchor>
    <xdr:from>
      <xdr:col>4</xdr:col>
      <xdr:colOff>472200</xdr:colOff>
      <xdr:row>140</xdr:row>
      <xdr:rowOff>63510</xdr:rowOff>
    </xdr:from>
    <xdr:to>
      <xdr:col>4</xdr:col>
      <xdr:colOff>796200</xdr:colOff>
      <xdr:row>140</xdr:row>
      <xdr:rowOff>623991</xdr:rowOff>
    </xdr:to>
    <xdr:pic>
      <xdr:nvPicPr>
        <xdr:cNvPr id="524" name="Picture 426">
          <a:extLst>
            <a:ext uri="{FF2B5EF4-FFF2-40B4-BE49-F238E27FC236}">
              <a16:creationId xmlns:a16="http://schemas.microsoft.com/office/drawing/2014/main" id="{C7BD5874-8DEE-428F-BCA6-4171E7552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653800" y="2905770"/>
          <a:ext cx="324000" cy="560481"/>
        </a:xfrm>
        <a:prstGeom prst="rect">
          <a:avLst/>
        </a:prstGeom>
      </xdr:spPr>
    </xdr:pic>
    <xdr:clientData/>
  </xdr:twoCellAnchor>
  <xdr:twoCellAnchor>
    <xdr:from>
      <xdr:col>4</xdr:col>
      <xdr:colOff>490200</xdr:colOff>
      <xdr:row>141</xdr:row>
      <xdr:rowOff>82562</xdr:rowOff>
    </xdr:from>
    <xdr:to>
      <xdr:col>4</xdr:col>
      <xdr:colOff>778200</xdr:colOff>
      <xdr:row>141</xdr:row>
      <xdr:rowOff>617422</xdr:rowOff>
    </xdr:to>
    <xdr:pic>
      <xdr:nvPicPr>
        <xdr:cNvPr id="525" name="Picture 427">
          <a:extLst>
            <a:ext uri="{FF2B5EF4-FFF2-40B4-BE49-F238E27FC236}">
              <a16:creationId xmlns:a16="http://schemas.microsoft.com/office/drawing/2014/main" id="{AED13B30-BF3D-4EAE-B63D-5496CA1B9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671800" y="3618242"/>
          <a:ext cx="288000" cy="534860"/>
        </a:xfrm>
        <a:prstGeom prst="rect">
          <a:avLst/>
        </a:prstGeom>
      </xdr:spPr>
    </xdr:pic>
    <xdr:clientData/>
  </xdr:twoCellAnchor>
  <xdr:twoCellAnchor>
    <xdr:from>
      <xdr:col>4</xdr:col>
      <xdr:colOff>177000</xdr:colOff>
      <xdr:row>142</xdr:row>
      <xdr:rowOff>82554</xdr:rowOff>
    </xdr:from>
    <xdr:to>
      <xdr:col>4</xdr:col>
      <xdr:colOff>1091400</xdr:colOff>
      <xdr:row>142</xdr:row>
      <xdr:rowOff>623229</xdr:rowOff>
    </xdr:to>
    <xdr:pic>
      <xdr:nvPicPr>
        <xdr:cNvPr id="526" name="Picture 434">
          <a:extLst>
            <a:ext uri="{FF2B5EF4-FFF2-40B4-BE49-F238E27FC236}">
              <a16:creationId xmlns:a16="http://schemas.microsoft.com/office/drawing/2014/main" id="{0D419561-50AC-4777-93C4-F2677FF36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358600" y="4311654"/>
          <a:ext cx="914400" cy="540675"/>
        </a:xfrm>
        <a:prstGeom prst="rect">
          <a:avLst/>
        </a:prstGeom>
      </xdr:spPr>
    </xdr:pic>
    <xdr:clientData/>
  </xdr:twoCellAnchor>
  <xdr:twoCellAnchor>
    <xdr:from>
      <xdr:col>4</xdr:col>
      <xdr:colOff>177000</xdr:colOff>
      <xdr:row>143</xdr:row>
      <xdr:rowOff>44452</xdr:rowOff>
    </xdr:from>
    <xdr:to>
      <xdr:col>4</xdr:col>
      <xdr:colOff>1091400</xdr:colOff>
      <xdr:row>143</xdr:row>
      <xdr:rowOff>632947</xdr:rowOff>
    </xdr:to>
    <xdr:pic>
      <xdr:nvPicPr>
        <xdr:cNvPr id="528" name="Picture 483">
          <a:extLst>
            <a:ext uri="{FF2B5EF4-FFF2-40B4-BE49-F238E27FC236}">
              <a16:creationId xmlns:a16="http://schemas.microsoft.com/office/drawing/2014/main" id="{D0F9D7FD-0773-44AF-AED6-2D389D4AD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358600" y="4966972"/>
          <a:ext cx="914400" cy="588495"/>
        </a:xfrm>
        <a:prstGeom prst="rect">
          <a:avLst/>
        </a:prstGeom>
      </xdr:spPr>
    </xdr:pic>
    <xdr:clientData/>
  </xdr:twoCellAnchor>
  <xdr:twoCellAnchor>
    <xdr:from>
      <xdr:col>4</xdr:col>
      <xdr:colOff>454200</xdr:colOff>
      <xdr:row>147</xdr:row>
      <xdr:rowOff>31769</xdr:rowOff>
    </xdr:from>
    <xdr:to>
      <xdr:col>4</xdr:col>
      <xdr:colOff>814200</xdr:colOff>
      <xdr:row>147</xdr:row>
      <xdr:rowOff>674174</xdr:rowOff>
    </xdr:to>
    <xdr:pic>
      <xdr:nvPicPr>
        <xdr:cNvPr id="529" name="Picture 502">
          <a:extLst>
            <a:ext uri="{FF2B5EF4-FFF2-40B4-BE49-F238E27FC236}">
              <a16:creationId xmlns:a16="http://schemas.microsoft.com/office/drawing/2014/main" id="{68109D42-4447-409D-8DD4-7688C35F9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635800" y="9808229"/>
          <a:ext cx="360000" cy="642405"/>
        </a:xfrm>
        <a:prstGeom prst="rect">
          <a:avLst/>
        </a:prstGeom>
      </xdr:spPr>
    </xdr:pic>
    <xdr:clientData/>
  </xdr:twoCellAnchor>
  <xdr:twoCellAnchor>
    <xdr:from>
      <xdr:col>4</xdr:col>
      <xdr:colOff>274200</xdr:colOff>
      <xdr:row>144</xdr:row>
      <xdr:rowOff>44458</xdr:rowOff>
    </xdr:from>
    <xdr:to>
      <xdr:col>4</xdr:col>
      <xdr:colOff>994200</xdr:colOff>
      <xdr:row>144</xdr:row>
      <xdr:rowOff>650708</xdr:rowOff>
    </xdr:to>
    <xdr:pic>
      <xdr:nvPicPr>
        <xdr:cNvPr id="531" name="Picture 548">
          <a:extLst>
            <a:ext uri="{FF2B5EF4-FFF2-40B4-BE49-F238E27FC236}">
              <a16:creationId xmlns:a16="http://schemas.microsoft.com/office/drawing/2014/main" id="{59BBEE59-46F4-4784-865D-594588E68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455800" y="7740658"/>
          <a:ext cx="720000" cy="606250"/>
        </a:xfrm>
        <a:prstGeom prst="rect">
          <a:avLst/>
        </a:prstGeom>
      </xdr:spPr>
    </xdr:pic>
    <xdr:clientData/>
  </xdr:twoCellAnchor>
  <xdr:twoCellAnchor>
    <xdr:from>
      <xdr:col>4</xdr:col>
      <xdr:colOff>328200</xdr:colOff>
      <xdr:row>137</xdr:row>
      <xdr:rowOff>31774</xdr:rowOff>
    </xdr:from>
    <xdr:to>
      <xdr:col>4</xdr:col>
      <xdr:colOff>940200</xdr:colOff>
      <xdr:row>137</xdr:row>
      <xdr:rowOff>675658</xdr:rowOff>
    </xdr:to>
    <xdr:pic>
      <xdr:nvPicPr>
        <xdr:cNvPr id="533" name="Picture 566">
          <a:extLst>
            <a:ext uri="{FF2B5EF4-FFF2-40B4-BE49-F238E27FC236}">
              <a16:creationId xmlns:a16="http://schemas.microsoft.com/office/drawing/2014/main" id="{6FE943B6-50FB-4626-AD84-2887A4B9A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509800" y="793774"/>
          <a:ext cx="612000" cy="643884"/>
        </a:xfrm>
        <a:prstGeom prst="rect">
          <a:avLst/>
        </a:prstGeom>
      </xdr:spPr>
    </xdr:pic>
    <xdr:clientData/>
  </xdr:twoCellAnchor>
  <xdr:twoCellAnchor>
    <xdr:from>
      <xdr:col>4</xdr:col>
      <xdr:colOff>382200</xdr:colOff>
      <xdr:row>138</xdr:row>
      <xdr:rowOff>31750</xdr:rowOff>
    </xdr:from>
    <xdr:to>
      <xdr:col>4</xdr:col>
      <xdr:colOff>886200</xdr:colOff>
      <xdr:row>138</xdr:row>
      <xdr:rowOff>672670</xdr:rowOff>
    </xdr:to>
    <xdr:pic>
      <xdr:nvPicPr>
        <xdr:cNvPr id="534" name="Picture 571">
          <a:extLst>
            <a:ext uri="{FF2B5EF4-FFF2-40B4-BE49-F238E27FC236}">
              <a16:creationId xmlns:a16="http://schemas.microsoft.com/office/drawing/2014/main" id="{AD670A55-DB2F-4C23-9DFF-551CD1268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563800" y="1487170"/>
          <a:ext cx="504000" cy="640920"/>
        </a:xfrm>
        <a:prstGeom prst="rect">
          <a:avLst/>
        </a:prstGeom>
      </xdr:spPr>
    </xdr:pic>
    <xdr:clientData/>
  </xdr:twoCellAnchor>
  <xdr:twoCellAnchor>
    <xdr:from>
      <xdr:col>4</xdr:col>
      <xdr:colOff>238200</xdr:colOff>
      <xdr:row>148</xdr:row>
      <xdr:rowOff>50817</xdr:rowOff>
    </xdr:from>
    <xdr:to>
      <xdr:col>4</xdr:col>
      <xdr:colOff>1030200</xdr:colOff>
      <xdr:row>148</xdr:row>
      <xdr:rowOff>647666</xdr:rowOff>
    </xdr:to>
    <xdr:pic>
      <xdr:nvPicPr>
        <xdr:cNvPr id="535" name="Picture 575">
          <a:extLst>
            <a:ext uri="{FF2B5EF4-FFF2-40B4-BE49-F238E27FC236}">
              <a16:creationId xmlns:a16="http://schemas.microsoft.com/office/drawing/2014/main" id="{853B3979-F75A-49BA-9024-9EF92A3EE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419800" y="11214117"/>
          <a:ext cx="792000" cy="596849"/>
        </a:xfrm>
        <a:prstGeom prst="rect">
          <a:avLst/>
        </a:prstGeom>
      </xdr:spPr>
    </xdr:pic>
    <xdr:clientData/>
  </xdr:twoCellAnchor>
  <xdr:twoCellAnchor>
    <xdr:from>
      <xdr:col>4</xdr:col>
      <xdr:colOff>310200</xdr:colOff>
      <xdr:row>149</xdr:row>
      <xdr:rowOff>146052</xdr:rowOff>
    </xdr:from>
    <xdr:to>
      <xdr:col>4</xdr:col>
      <xdr:colOff>958200</xdr:colOff>
      <xdr:row>149</xdr:row>
      <xdr:rowOff>564975</xdr:rowOff>
    </xdr:to>
    <xdr:pic>
      <xdr:nvPicPr>
        <xdr:cNvPr id="536" name="Picture 583">
          <a:extLst>
            <a:ext uri="{FF2B5EF4-FFF2-40B4-BE49-F238E27FC236}">
              <a16:creationId xmlns:a16="http://schemas.microsoft.com/office/drawing/2014/main" id="{65BA8222-1873-4C63-A24A-E42631CA2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491800" y="12002772"/>
          <a:ext cx="648000" cy="418923"/>
        </a:xfrm>
        <a:prstGeom prst="rect">
          <a:avLst/>
        </a:prstGeom>
      </xdr:spPr>
    </xdr:pic>
    <xdr:clientData/>
  </xdr:twoCellAnchor>
  <xdr:twoCellAnchor>
    <xdr:from>
      <xdr:col>4</xdr:col>
      <xdr:colOff>310200</xdr:colOff>
      <xdr:row>152</xdr:row>
      <xdr:rowOff>57181</xdr:rowOff>
    </xdr:from>
    <xdr:to>
      <xdr:col>4</xdr:col>
      <xdr:colOff>958200</xdr:colOff>
      <xdr:row>152</xdr:row>
      <xdr:rowOff>660748</xdr:rowOff>
    </xdr:to>
    <xdr:pic>
      <xdr:nvPicPr>
        <xdr:cNvPr id="537" name="Picture 587">
          <a:extLst>
            <a:ext uri="{FF2B5EF4-FFF2-40B4-BE49-F238E27FC236}">
              <a16:creationId xmlns:a16="http://schemas.microsoft.com/office/drawing/2014/main" id="{52582F98-E453-4C6A-A32C-5A4AFA8C7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491800" y="14687581"/>
          <a:ext cx="648000" cy="603567"/>
        </a:xfrm>
        <a:prstGeom prst="rect">
          <a:avLst/>
        </a:prstGeom>
      </xdr:spPr>
    </xdr:pic>
    <xdr:clientData/>
  </xdr:twoCellAnchor>
  <xdr:twoCellAnchor>
    <xdr:from>
      <xdr:col>4</xdr:col>
      <xdr:colOff>130200</xdr:colOff>
      <xdr:row>150</xdr:row>
      <xdr:rowOff>82551</xdr:rowOff>
    </xdr:from>
    <xdr:to>
      <xdr:col>4</xdr:col>
      <xdr:colOff>1138200</xdr:colOff>
      <xdr:row>150</xdr:row>
      <xdr:rowOff>637609</xdr:rowOff>
    </xdr:to>
    <xdr:pic>
      <xdr:nvPicPr>
        <xdr:cNvPr id="538" name="Picture 605">
          <a:extLst>
            <a:ext uri="{FF2B5EF4-FFF2-40B4-BE49-F238E27FC236}">
              <a16:creationId xmlns:a16="http://schemas.microsoft.com/office/drawing/2014/main" id="{0824CD19-ECE6-405A-B288-9A97BF1F2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311800" y="12632691"/>
          <a:ext cx="1008000" cy="555058"/>
        </a:xfrm>
        <a:prstGeom prst="rect">
          <a:avLst/>
        </a:prstGeom>
      </xdr:spPr>
    </xdr:pic>
    <xdr:clientData/>
  </xdr:twoCellAnchor>
  <xdr:twoCellAnchor>
    <xdr:from>
      <xdr:col>4</xdr:col>
      <xdr:colOff>256200</xdr:colOff>
      <xdr:row>151</xdr:row>
      <xdr:rowOff>55235</xdr:rowOff>
    </xdr:from>
    <xdr:to>
      <xdr:col>4</xdr:col>
      <xdr:colOff>1012200</xdr:colOff>
      <xdr:row>151</xdr:row>
      <xdr:rowOff>605299</xdr:rowOff>
    </xdr:to>
    <xdr:pic>
      <xdr:nvPicPr>
        <xdr:cNvPr id="539" name="Picture 642">
          <a:extLst>
            <a:ext uri="{FF2B5EF4-FFF2-40B4-BE49-F238E27FC236}">
              <a16:creationId xmlns:a16="http://schemas.microsoft.com/office/drawing/2014/main" id="{5DEFB193-BD27-42F2-B749-CDE30D566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437800" y="13298795"/>
          <a:ext cx="756000" cy="550064"/>
        </a:xfrm>
        <a:prstGeom prst="rect">
          <a:avLst/>
        </a:prstGeom>
      </xdr:spPr>
    </xdr:pic>
    <xdr:clientData/>
  </xdr:twoCellAnchor>
  <xdr:twoCellAnchor>
    <xdr:from>
      <xdr:col>4</xdr:col>
      <xdr:colOff>382200</xdr:colOff>
      <xdr:row>146</xdr:row>
      <xdr:rowOff>44491</xdr:rowOff>
    </xdr:from>
    <xdr:to>
      <xdr:col>4</xdr:col>
      <xdr:colOff>886200</xdr:colOff>
      <xdr:row>146</xdr:row>
      <xdr:rowOff>654941</xdr:rowOff>
    </xdr:to>
    <xdr:pic>
      <xdr:nvPicPr>
        <xdr:cNvPr id="540" name="Picture 590">
          <a:extLst>
            <a:ext uri="{FF2B5EF4-FFF2-40B4-BE49-F238E27FC236}">
              <a16:creationId xmlns:a16="http://schemas.microsoft.com/office/drawing/2014/main" id="{C3F7A397-8B12-45CC-A663-1C5524047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563800" y="9127531"/>
          <a:ext cx="504000" cy="610450"/>
        </a:xfrm>
        <a:prstGeom prst="rect">
          <a:avLst/>
        </a:prstGeom>
      </xdr:spPr>
    </xdr:pic>
    <xdr:clientData/>
  </xdr:twoCellAnchor>
  <xdr:twoCellAnchor>
    <xdr:from>
      <xdr:col>4</xdr:col>
      <xdr:colOff>382200</xdr:colOff>
      <xdr:row>139</xdr:row>
      <xdr:rowOff>44491</xdr:rowOff>
    </xdr:from>
    <xdr:to>
      <xdr:col>4</xdr:col>
      <xdr:colOff>886200</xdr:colOff>
      <xdr:row>139</xdr:row>
      <xdr:rowOff>654941</xdr:rowOff>
    </xdr:to>
    <xdr:pic>
      <xdr:nvPicPr>
        <xdr:cNvPr id="541" name="Picture 590">
          <a:extLst>
            <a:ext uri="{FF2B5EF4-FFF2-40B4-BE49-F238E27FC236}">
              <a16:creationId xmlns:a16="http://schemas.microsoft.com/office/drawing/2014/main" id="{347106C6-805B-4431-9B95-7B0B5A6EB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563800" y="2193331"/>
          <a:ext cx="504000" cy="610450"/>
        </a:xfrm>
        <a:prstGeom prst="rect">
          <a:avLst/>
        </a:prstGeom>
      </xdr:spPr>
    </xdr:pic>
    <xdr:clientData/>
  </xdr:twoCellAnchor>
  <xdr:twoCellAnchor>
    <xdr:from>
      <xdr:col>4</xdr:col>
      <xdr:colOff>206019</xdr:colOff>
      <xdr:row>155</xdr:row>
      <xdr:rowOff>57366</xdr:rowOff>
    </xdr:from>
    <xdr:to>
      <xdr:col>4</xdr:col>
      <xdr:colOff>1062382</xdr:colOff>
      <xdr:row>155</xdr:row>
      <xdr:rowOff>651726</xdr:rowOff>
    </xdr:to>
    <xdr:pic>
      <xdr:nvPicPr>
        <xdr:cNvPr id="542" name="Picture 33">
          <a:extLst>
            <a:ext uri="{FF2B5EF4-FFF2-40B4-BE49-F238E27FC236}">
              <a16:creationId xmlns:a16="http://schemas.microsoft.com/office/drawing/2014/main" id="{4C9F7A7C-59C1-495E-A7D1-734359D01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20919" y="4286466"/>
          <a:ext cx="856363" cy="594360"/>
        </a:xfrm>
        <a:prstGeom prst="rect">
          <a:avLst/>
        </a:prstGeom>
      </xdr:spPr>
    </xdr:pic>
    <xdr:clientData/>
  </xdr:twoCellAnchor>
  <xdr:twoCellAnchor>
    <xdr:from>
      <xdr:col>4</xdr:col>
      <xdr:colOff>222720</xdr:colOff>
      <xdr:row>191</xdr:row>
      <xdr:rowOff>76214</xdr:rowOff>
    </xdr:from>
    <xdr:to>
      <xdr:col>4</xdr:col>
      <xdr:colOff>1045680</xdr:colOff>
      <xdr:row>191</xdr:row>
      <xdr:rowOff>634651</xdr:rowOff>
    </xdr:to>
    <xdr:pic>
      <xdr:nvPicPr>
        <xdr:cNvPr id="546" name="Picture 290">
          <a:extLst>
            <a:ext uri="{FF2B5EF4-FFF2-40B4-BE49-F238E27FC236}">
              <a16:creationId xmlns:a16="http://schemas.microsoft.com/office/drawing/2014/main" id="{653C40C1-AEED-4877-A674-B75D44C2F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37620" y="33428954"/>
          <a:ext cx="822960" cy="558437"/>
        </a:xfrm>
        <a:prstGeom prst="rect">
          <a:avLst/>
        </a:prstGeom>
      </xdr:spPr>
    </xdr:pic>
    <xdr:clientData/>
  </xdr:twoCellAnchor>
  <xdr:twoCellAnchor>
    <xdr:from>
      <xdr:col>4</xdr:col>
      <xdr:colOff>314160</xdr:colOff>
      <xdr:row>192</xdr:row>
      <xdr:rowOff>69862</xdr:rowOff>
    </xdr:from>
    <xdr:to>
      <xdr:col>4</xdr:col>
      <xdr:colOff>954240</xdr:colOff>
      <xdr:row>192</xdr:row>
      <xdr:rowOff>649599</xdr:rowOff>
    </xdr:to>
    <xdr:pic>
      <xdr:nvPicPr>
        <xdr:cNvPr id="547" name="Picture 291">
          <a:extLst>
            <a:ext uri="{FF2B5EF4-FFF2-40B4-BE49-F238E27FC236}">
              <a16:creationId xmlns:a16="http://schemas.microsoft.com/office/drawing/2014/main" id="{5C917725-B861-4637-8491-1ABF1EFAE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229060" y="34116022"/>
          <a:ext cx="640080" cy="579737"/>
        </a:xfrm>
        <a:prstGeom prst="rect">
          <a:avLst/>
        </a:prstGeom>
      </xdr:spPr>
    </xdr:pic>
    <xdr:clientData/>
  </xdr:twoCellAnchor>
  <xdr:twoCellAnchor>
    <xdr:from>
      <xdr:col>4</xdr:col>
      <xdr:colOff>177000</xdr:colOff>
      <xdr:row>194</xdr:row>
      <xdr:rowOff>95250</xdr:rowOff>
    </xdr:from>
    <xdr:to>
      <xdr:col>4</xdr:col>
      <xdr:colOff>1091400</xdr:colOff>
      <xdr:row>194</xdr:row>
      <xdr:rowOff>616229</xdr:rowOff>
    </xdr:to>
    <xdr:pic>
      <xdr:nvPicPr>
        <xdr:cNvPr id="548" name="Picture 295">
          <a:extLst>
            <a:ext uri="{FF2B5EF4-FFF2-40B4-BE49-F238E27FC236}">
              <a16:creationId xmlns:a16="http://schemas.microsoft.com/office/drawing/2014/main" id="{6D56504D-120C-49AA-998B-AEBA2AA7A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091900" y="35528250"/>
          <a:ext cx="914400" cy="520979"/>
        </a:xfrm>
        <a:prstGeom prst="rect">
          <a:avLst/>
        </a:prstGeom>
      </xdr:spPr>
    </xdr:pic>
    <xdr:clientData/>
  </xdr:twoCellAnchor>
  <xdr:twoCellAnchor>
    <xdr:from>
      <xdr:col>4</xdr:col>
      <xdr:colOff>405600</xdr:colOff>
      <xdr:row>159</xdr:row>
      <xdr:rowOff>165106</xdr:rowOff>
    </xdr:from>
    <xdr:to>
      <xdr:col>4</xdr:col>
      <xdr:colOff>862800</xdr:colOff>
      <xdr:row>159</xdr:row>
      <xdr:rowOff>503134</xdr:rowOff>
    </xdr:to>
    <xdr:pic>
      <xdr:nvPicPr>
        <xdr:cNvPr id="549" name="Picture 301">
          <a:extLst>
            <a:ext uri="{FF2B5EF4-FFF2-40B4-BE49-F238E27FC236}">
              <a16:creationId xmlns:a16="http://schemas.microsoft.com/office/drawing/2014/main" id="{BD927575-93F2-4EEA-B9D0-F0E8DA323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320500" y="9941566"/>
          <a:ext cx="457200" cy="338028"/>
        </a:xfrm>
        <a:prstGeom prst="rect">
          <a:avLst/>
        </a:prstGeom>
      </xdr:spPr>
    </xdr:pic>
    <xdr:clientData/>
  </xdr:twoCellAnchor>
  <xdr:twoCellAnchor>
    <xdr:from>
      <xdr:col>4</xdr:col>
      <xdr:colOff>359880</xdr:colOff>
      <xdr:row>160</xdr:row>
      <xdr:rowOff>139700</xdr:rowOff>
    </xdr:from>
    <xdr:to>
      <xdr:col>4</xdr:col>
      <xdr:colOff>908520</xdr:colOff>
      <xdr:row>160</xdr:row>
      <xdr:rowOff>545334</xdr:rowOff>
    </xdr:to>
    <xdr:pic>
      <xdr:nvPicPr>
        <xdr:cNvPr id="550" name="Picture 302">
          <a:extLst>
            <a:ext uri="{FF2B5EF4-FFF2-40B4-BE49-F238E27FC236}">
              <a16:creationId xmlns:a16="http://schemas.microsoft.com/office/drawing/2014/main" id="{BF851D96-E4A4-4459-B9E7-C76E9B5AE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274780" y="10609580"/>
          <a:ext cx="548640" cy="405634"/>
        </a:xfrm>
        <a:prstGeom prst="rect">
          <a:avLst/>
        </a:prstGeom>
      </xdr:spPr>
    </xdr:pic>
    <xdr:clientData/>
  </xdr:twoCellAnchor>
  <xdr:twoCellAnchor>
    <xdr:from>
      <xdr:col>4</xdr:col>
      <xdr:colOff>314160</xdr:colOff>
      <xdr:row>161</xdr:row>
      <xdr:rowOff>69850</xdr:rowOff>
    </xdr:from>
    <xdr:to>
      <xdr:col>4</xdr:col>
      <xdr:colOff>954240</xdr:colOff>
      <xdr:row>161</xdr:row>
      <xdr:rowOff>543090</xdr:rowOff>
    </xdr:to>
    <xdr:pic>
      <xdr:nvPicPr>
        <xdr:cNvPr id="551" name="Picture 305">
          <a:extLst>
            <a:ext uri="{FF2B5EF4-FFF2-40B4-BE49-F238E27FC236}">
              <a16:creationId xmlns:a16="http://schemas.microsoft.com/office/drawing/2014/main" id="{6A3F2BFA-F1FA-4557-9067-FC17B7C3B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229060" y="11233150"/>
          <a:ext cx="640080" cy="473240"/>
        </a:xfrm>
        <a:prstGeom prst="rect">
          <a:avLst/>
        </a:prstGeom>
      </xdr:spPr>
    </xdr:pic>
    <xdr:clientData/>
  </xdr:twoCellAnchor>
  <xdr:twoCellAnchor>
    <xdr:from>
      <xdr:col>4</xdr:col>
      <xdr:colOff>222720</xdr:colOff>
      <xdr:row>162</xdr:row>
      <xdr:rowOff>50800</xdr:rowOff>
    </xdr:from>
    <xdr:to>
      <xdr:col>4</xdr:col>
      <xdr:colOff>1045680</xdr:colOff>
      <xdr:row>162</xdr:row>
      <xdr:rowOff>659252</xdr:rowOff>
    </xdr:to>
    <xdr:pic>
      <xdr:nvPicPr>
        <xdr:cNvPr id="552" name="Picture 309">
          <a:extLst>
            <a:ext uri="{FF2B5EF4-FFF2-40B4-BE49-F238E27FC236}">
              <a16:creationId xmlns:a16="http://schemas.microsoft.com/office/drawing/2014/main" id="{A448B8A6-F671-4C7F-981D-BDB1BC2A7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37620" y="11907520"/>
          <a:ext cx="822960" cy="608452"/>
        </a:xfrm>
        <a:prstGeom prst="rect">
          <a:avLst/>
        </a:prstGeom>
      </xdr:spPr>
    </xdr:pic>
    <xdr:clientData/>
  </xdr:twoCellAnchor>
  <xdr:twoCellAnchor>
    <xdr:from>
      <xdr:col>4</xdr:col>
      <xdr:colOff>314160</xdr:colOff>
      <xdr:row>164</xdr:row>
      <xdr:rowOff>101612</xdr:rowOff>
    </xdr:from>
    <xdr:to>
      <xdr:col>4</xdr:col>
      <xdr:colOff>954240</xdr:colOff>
      <xdr:row>164</xdr:row>
      <xdr:rowOff>494183</xdr:rowOff>
    </xdr:to>
    <xdr:pic>
      <xdr:nvPicPr>
        <xdr:cNvPr id="554" name="Picture 313">
          <a:extLst>
            <a:ext uri="{FF2B5EF4-FFF2-40B4-BE49-F238E27FC236}">
              <a16:creationId xmlns:a16="http://schemas.microsoft.com/office/drawing/2014/main" id="{21661449-3698-400C-A9BB-1B58467A8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229060" y="13345172"/>
          <a:ext cx="640080" cy="392571"/>
        </a:xfrm>
        <a:prstGeom prst="rect">
          <a:avLst/>
        </a:prstGeom>
      </xdr:spPr>
    </xdr:pic>
    <xdr:clientData/>
  </xdr:twoCellAnchor>
  <xdr:twoCellAnchor>
    <xdr:from>
      <xdr:col>4</xdr:col>
      <xdr:colOff>268440</xdr:colOff>
      <xdr:row>165</xdr:row>
      <xdr:rowOff>82550</xdr:rowOff>
    </xdr:from>
    <xdr:to>
      <xdr:col>4</xdr:col>
      <xdr:colOff>999960</xdr:colOff>
      <xdr:row>165</xdr:row>
      <xdr:rowOff>531203</xdr:rowOff>
    </xdr:to>
    <xdr:pic>
      <xdr:nvPicPr>
        <xdr:cNvPr id="555" name="Picture 314">
          <a:extLst>
            <a:ext uri="{FF2B5EF4-FFF2-40B4-BE49-F238E27FC236}">
              <a16:creationId xmlns:a16="http://schemas.microsoft.com/office/drawing/2014/main" id="{80D10DC5-0E89-4226-AB85-E02197025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83340" y="14019530"/>
          <a:ext cx="731520" cy="448653"/>
        </a:xfrm>
        <a:prstGeom prst="rect">
          <a:avLst/>
        </a:prstGeom>
      </xdr:spPr>
    </xdr:pic>
    <xdr:clientData/>
  </xdr:twoCellAnchor>
  <xdr:twoCellAnchor>
    <xdr:from>
      <xdr:col>4</xdr:col>
      <xdr:colOff>222720</xdr:colOff>
      <xdr:row>166</xdr:row>
      <xdr:rowOff>69850</xdr:rowOff>
    </xdr:from>
    <xdr:to>
      <xdr:col>4</xdr:col>
      <xdr:colOff>1045680</xdr:colOff>
      <xdr:row>166</xdr:row>
      <xdr:rowOff>574585</xdr:rowOff>
    </xdr:to>
    <xdr:pic>
      <xdr:nvPicPr>
        <xdr:cNvPr id="556" name="Picture 316">
          <a:extLst>
            <a:ext uri="{FF2B5EF4-FFF2-40B4-BE49-F238E27FC236}">
              <a16:creationId xmlns:a16="http://schemas.microsoft.com/office/drawing/2014/main" id="{50D1CD14-9155-4B7B-BF78-5C9FF2933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37620" y="14700250"/>
          <a:ext cx="822960" cy="504735"/>
        </a:xfrm>
        <a:prstGeom prst="rect">
          <a:avLst/>
        </a:prstGeom>
      </xdr:spPr>
    </xdr:pic>
    <xdr:clientData/>
  </xdr:twoCellAnchor>
  <xdr:twoCellAnchor>
    <xdr:from>
      <xdr:col>4</xdr:col>
      <xdr:colOff>222720</xdr:colOff>
      <xdr:row>157</xdr:row>
      <xdr:rowOff>114315</xdr:rowOff>
    </xdr:from>
    <xdr:to>
      <xdr:col>4</xdr:col>
      <xdr:colOff>1045680</xdr:colOff>
      <xdr:row>157</xdr:row>
      <xdr:rowOff>603371</xdr:rowOff>
    </xdr:to>
    <xdr:pic>
      <xdr:nvPicPr>
        <xdr:cNvPr id="557" name="Picture 372">
          <a:extLst>
            <a:ext uri="{FF2B5EF4-FFF2-40B4-BE49-F238E27FC236}">
              <a16:creationId xmlns:a16="http://schemas.microsoft.com/office/drawing/2014/main" id="{8098C626-4D02-423D-98D4-BFA905895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37620" y="7810515"/>
          <a:ext cx="822960" cy="489056"/>
        </a:xfrm>
        <a:prstGeom prst="rect">
          <a:avLst/>
        </a:prstGeom>
      </xdr:spPr>
    </xdr:pic>
    <xdr:clientData/>
  </xdr:twoCellAnchor>
  <xdr:twoCellAnchor>
    <xdr:from>
      <xdr:col>4</xdr:col>
      <xdr:colOff>131280</xdr:colOff>
      <xdr:row>156</xdr:row>
      <xdr:rowOff>114318</xdr:rowOff>
    </xdr:from>
    <xdr:to>
      <xdr:col>4</xdr:col>
      <xdr:colOff>1137120</xdr:colOff>
      <xdr:row>156</xdr:row>
      <xdr:rowOff>627551</xdr:rowOff>
    </xdr:to>
    <xdr:pic>
      <xdr:nvPicPr>
        <xdr:cNvPr id="559" name="Picture 386">
          <a:extLst>
            <a:ext uri="{FF2B5EF4-FFF2-40B4-BE49-F238E27FC236}">
              <a16:creationId xmlns:a16="http://schemas.microsoft.com/office/drawing/2014/main" id="{091C8908-D388-4501-B412-678516387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046180" y="5036838"/>
          <a:ext cx="1005840" cy="513233"/>
        </a:xfrm>
        <a:prstGeom prst="rect">
          <a:avLst/>
        </a:prstGeom>
      </xdr:spPr>
    </xdr:pic>
    <xdr:clientData/>
  </xdr:twoCellAnchor>
  <xdr:twoCellAnchor>
    <xdr:from>
      <xdr:col>4</xdr:col>
      <xdr:colOff>314160</xdr:colOff>
      <xdr:row>168</xdr:row>
      <xdr:rowOff>95271</xdr:rowOff>
    </xdr:from>
    <xdr:to>
      <xdr:col>4</xdr:col>
      <xdr:colOff>954240</xdr:colOff>
      <xdr:row>168</xdr:row>
      <xdr:rowOff>606618</xdr:rowOff>
    </xdr:to>
    <xdr:pic>
      <xdr:nvPicPr>
        <xdr:cNvPr id="560" name="Picture 395">
          <a:extLst>
            <a:ext uri="{FF2B5EF4-FFF2-40B4-BE49-F238E27FC236}">
              <a16:creationId xmlns:a16="http://schemas.microsoft.com/office/drawing/2014/main" id="{E8A4E2A4-B1C3-48D1-90A0-E78889D98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229060" y="16112511"/>
          <a:ext cx="640080" cy="511347"/>
        </a:xfrm>
        <a:prstGeom prst="rect">
          <a:avLst/>
        </a:prstGeom>
      </xdr:spPr>
    </xdr:pic>
    <xdr:clientData/>
  </xdr:twoCellAnchor>
  <xdr:twoCellAnchor>
    <xdr:from>
      <xdr:col>4</xdr:col>
      <xdr:colOff>222720</xdr:colOff>
      <xdr:row>180</xdr:row>
      <xdr:rowOff>57165</xdr:rowOff>
    </xdr:from>
    <xdr:to>
      <xdr:col>4</xdr:col>
      <xdr:colOff>1045680</xdr:colOff>
      <xdr:row>180</xdr:row>
      <xdr:rowOff>635402</xdr:rowOff>
    </xdr:to>
    <xdr:pic>
      <xdr:nvPicPr>
        <xdr:cNvPr id="561" name="Picture 397">
          <a:extLst>
            <a:ext uri="{FF2B5EF4-FFF2-40B4-BE49-F238E27FC236}">
              <a16:creationId xmlns:a16="http://schemas.microsoft.com/office/drawing/2014/main" id="{BC07283C-724D-4BE4-A6B2-D980C14860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37620" y="24395445"/>
          <a:ext cx="822960" cy="578237"/>
        </a:xfrm>
        <a:prstGeom prst="rect">
          <a:avLst/>
        </a:prstGeom>
      </xdr:spPr>
    </xdr:pic>
    <xdr:clientData/>
  </xdr:twoCellAnchor>
  <xdr:twoCellAnchor>
    <xdr:from>
      <xdr:col>4</xdr:col>
      <xdr:colOff>359880</xdr:colOff>
      <xdr:row>170</xdr:row>
      <xdr:rowOff>146066</xdr:rowOff>
    </xdr:from>
    <xdr:to>
      <xdr:col>4</xdr:col>
      <xdr:colOff>908520</xdr:colOff>
      <xdr:row>170</xdr:row>
      <xdr:rowOff>523452</xdr:rowOff>
    </xdr:to>
    <xdr:pic>
      <xdr:nvPicPr>
        <xdr:cNvPr id="562" name="Picture 401">
          <a:extLst>
            <a:ext uri="{FF2B5EF4-FFF2-40B4-BE49-F238E27FC236}">
              <a16:creationId xmlns:a16="http://schemas.microsoft.com/office/drawing/2014/main" id="{DEB18C7B-D7B5-407F-A090-0A409BE39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274780" y="17550146"/>
          <a:ext cx="548640" cy="377386"/>
        </a:xfrm>
        <a:prstGeom prst="rect">
          <a:avLst/>
        </a:prstGeom>
      </xdr:spPr>
    </xdr:pic>
    <xdr:clientData/>
  </xdr:twoCellAnchor>
  <xdr:twoCellAnchor>
    <xdr:from>
      <xdr:col>4</xdr:col>
      <xdr:colOff>314160</xdr:colOff>
      <xdr:row>171</xdr:row>
      <xdr:rowOff>127000</xdr:rowOff>
    </xdr:from>
    <xdr:to>
      <xdr:col>4</xdr:col>
      <xdr:colOff>954240</xdr:colOff>
      <xdr:row>171</xdr:row>
      <xdr:rowOff>567284</xdr:rowOff>
    </xdr:to>
    <xdr:pic>
      <xdr:nvPicPr>
        <xdr:cNvPr id="563" name="Picture 402">
          <a:extLst>
            <a:ext uri="{FF2B5EF4-FFF2-40B4-BE49-F238E27FC236}">
              <a16:creationId xmlns:a16="http://schemas.microsoft.com/office/drawing/2014/main" id="{C6FD3DB6-12FF-4A4A-BF4D-6BCBD19C4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229060" y="18224500"/>
          <a:ext cx="640080" cy="440284"/>
        </a:xfrm>
        <a:prstGeom prst="rect">
          <a:avLst/>
        </a:prstGeom>
      </xdr:spPr>
    </xdr:pic>
    <xdr:clientData/>
  </xdr:twoCellAnchor>
  <xdr:twoCellAnchor>
    <xdr:from>
      <xdr:col>4</xdr:col>
      <xdr:colOff>222720</xdr:colOff>
      <xdr:row>172</xdr:row>
      <xdr:rowOff>57150</xdr:rowOff>
    </xdr:from>
    <xdr:to>
      <xdr:col>4</xdr:col>
      <xdr:colOff>1045680</xdr:colOff>
      <xdr:row>172</xdr:row>
      <xdr:rowOff>623230</xdr:rowOff>
    </xdr:to>
    <xdr:pic>
      <xdr:nvPicPr>
        <xdr:cNvPr id="564" name="Picture 403">
          <a:extLst>
            <a:ext uri="{FF2B5EF4-FFF2-40B4-BE49-F238E27FC236}">
              <a16:creationId xmlns:a16="http://schemas.microsoft.com/office/drawing/2014/main" id="{988FAC56-51B0-4A79-8EF8-9D4C3F6E5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37620" y="18848070"/>
          <a:ext cx="822960" cy="566080"/>
        </a:xfrm>
        <a:prstGeom prst="rect">
          <a:avLst/>
        </a:prstGeom>
      </xdr:spPr>
    </xdr:pic>
    <xdr:clientData/>
  </xdr:twoCellAnchor>
  <xdr:twoCellAnchor>
    <xdr:from>
      <xdr:col>4</xdr:col>
      <xdr:colOff>268440</xdr:colOff>
      <xdr:row>186</xdr:row>
      <xdr:rowOff>63504</xdr:rowOff>
    </xdr:from>
    <xdr:to>
      <xdr:col>4</xdr:col>
      <xdr:colOff>999960</xdr:colOff>
      <xdr:row>186</xdr:row>
      <xdr:rowOff>667941</xdr:rowOff>
    </xdr:to>
    <xdr:pic>
      <xdr:nvPicPr>
        <xdr:cNvPr id="565" name="Picture 410">
          <a:extLst>
            <a:ext uri="{FF2B5EF4-FFF2-40B4-BE49-F238E27FC236}">
              <a16:creationId xmlns:a16="http://schemas.microsoft.com/office/drawing/2014/main" id="{CAC1DB68-31F9-4BED-B8C2-EE79601CA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83340" y="29949144"/>
          <a:ext cx="731520" cy="604437"/>
        </a:xfrm>
        <a:prstGeom prst="rect">
          <a:avLst/>
        </a:prstGeom>
      </xdr:spPr>
    </xdr:pic>
    <xdr:clientData/>
  </xdr:twoCellAnchor>
  <xdr:twoCellAnchor>
    <xdr:from>
      <xdr:col>4</xdr:col>
      <xdr:colOff>177000</xdr:colOff>
      <xdr:row>187</xdr:row>
      <xdr:rowOff>38109</xdr:rowOff>
    </xdr:from>
    <xdr:to>
      <xdr:col>4</xdr:col>
      <xdr:colOff>1091400</xdr:colOff>
      <xdr:row>187</xdr:row>
      <xdr:rowOff>660334</xdr:rowOff>
    </xdr:to>
    <xdr:pic>
      <xdr:nvPicPr>
        <xdr:cNvPr id="566" name="Picture 411">
          <a:extLst>
            <a:ext uri="{FF2B5EF4-FFF2-40B4-BE49-F238E27FC236}">
              <a16:creationId xmlns:a16="http://schemas.microsoft.com/office/drawing/2014/main" id="{FDC80015-3D0C-42A0-8247-5BDD120CC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091900" y="30617169"/>
          <a:ext cx="914400" cy="622225"/>
        </a:xfrm>
        <a:prstGeom prst="rect">
          <a:avLst/>
        </a:prstGeom>
      </xdr:spPr>
    </xdr:pic>
    <xdr:clientData/>
  </xdr:twoCellAnchor>
  <xdr:twoCellAnchor>
    <xdr:from>
      <xdr:col>4</xdr:col>
      <xdr:colOff>268440</xdr:colOff>
      <xdr:row>188</xdr:row>
      <xdr:rowOff>88900</xdr:rowOff>
    </xdr:from>
    <xdr:to>
      <xdr:col>4</xdr:col>
      <xdr:colOff>999960</xdr:colOff>
      <xdr:row>188</xdr:row>
      <xdr:rowOff>586680</xdr:rowOff>
    </xdr:to>
    <xdr:pic>
      <xdr:nvPicPr>
        <xdr:cNvPr id="567" name="Picture 412">
          <a:extLst>
            <a:ext uri="{FF2B5EF4-FFF2-40B4-BE49-F238E27FC236}">
              <a16:creationId xmlns:a16="http://schemas.microsoft.com/office/drawing/2014/main" id="{6FB39CB8-C489-41E1-9F45-7285AC3C8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83340" y="31361380"/>
          <a:ext cx="731520" cy="497780"/>
        </a:xfrm>
        <a:prstGeom prst="rect">
          <a:avLst/>
        </a:prstGeom>
      </xdr:spPr>
    </xdr:pic>
    <xdr:clientData/>
  </xdr:twoCellAnchor>
  <xdr:twoCellAnchor>
    <xdr:from>
      <xdr:col>4</xdr:col>
      <xdr:colOff>359880</xdr:colOff>
      <xdr:row>189</xdr:row>
      <xdr:rowOff>133351</xdr:rowOff>
    </xdr:from>
    <xdr:to>
      <xdr:col>4</xdr:col>
      <xdr:colOff>908520</xdr:colOff>
      <xdr:row>189</xdr:row>
      <xdr:rowOff>506686</xdr:rowOff>
    </xdr:to>
    <xdr:pic>
      <xdr:nvPicPr>
        <xdr:cNvPr id="568" name="Picture 413">
          <a:extLst>
            <a:ext uri="{FF2B5EF4-FFF2-40B4-BE49-F238E27FC236}">
              <a16:creationId xmlns:a16="http://schemas.microsoft.com/office/drawing/2014/main" id="{BFCF05CB-1E78-41D7-94FE-6E994470F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274780" y="32099251"/>
          <a:ext cx="548640" cy="373335"/>
        </a:xfrm>
        <a:prstGeom prst="rect">
          <a:avLst/>
        </a:prstGeom>
      </xdr:spPr>
    </xdr:pic>
    <xdr:clientData/>
  </xdr:twoCellAnchor>
  <xdr:twoCellAnchor>
    <xdr:from>
      <xdr:col>4</xdr:col>
      <xdr:colOff>177000</xdr:colOff>
      <xdr:row>181</xdr:row>
      <xdr:rowOff>69869</xdr:rowOff>
    </xdr:from>
    <xdr:to>
      <xdr:col>4</xdr:col>
      <xdr:colOff>1091400</xdr:colOff>
      <xdr:row>181</xdr:row>
      <xdr:rowOff>627677</xdr:rowOff>
    </xdr:to>
    <xdr:pic>
      <xdr:nvPicPr>
        <xdr:cNvPr id="569" name="Picture 414">
          <a:extLst>
            <a:ext uri="{FF2B5EF4-FFF2-40B4-BE49-F238E27FC236}">
              <a16:creationId xmlns:a16="http://schemas.microsoft.com/office/drawing/2014/main" id="{22193E55-3B91-4042-A8F1-3FA8396D7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091900" y="25101569"/>
          <a:ext cx="914400" cy="557808"/>
        </a:xfrm>
        <a:prstGeom prst="rect">
          <a:avLst/>
        </a:prstGeom>
      </xdr:spPr>
    </xdr:pic>
    <xdr:clientData/>
  </xdr:twoCellAnchor>
  <xdr:twoCellAnchor>
    <xdr:from>
      <xdr:col>4</xdr:col>
      <xdr:colOff>268440</xdr:colOff>
      <xdr:row>182</xdr:row>
      <xdr:rowOff>76212</xdr:rowOff>
    </xdr:from>
    <xdr:to>
      <xdr:col>4</xdr:col>
      <xdr:colOff>999960</xdr:colOff>
      <xdr:row>182</xdr:row>
      <xdr:rowOff>654281</xdr:rowOff>
    </xdr:to>
    <xdr:pic>
      <xdr:nvPicPr>
        <xdr:cNvPr id="570" name="Picture 415">
          <a:extLst>
            <a:ext uri="{FF2B5EF4-FFF2-40B4-BE49-F238E27FC236}">
              <a16:creationId xmlns:a16="http://schemas.microsoft.com/office/drawing/2014/main" id="{77DCFB71-5380-4C61-B67C-0DD348E72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83340" y="25801332"/>
          <a:ext cx="731520" cy="578069"/>
        </a:xfrm>
        <a:prstGeom prst="rect">
          <a:avLst/>
        </a:prstGeom>
      </xdr:spPr>
    </xdr:pic>
    <xdr:clientData/>
  </xdr:twoCellAnchor>
  <xdr:twoCellAnchor>
    <xdr:from>
      <xdr:col>4</xdr:col>
      <xdr:colOff>166200</xdr:colOff>
      <xdr:row>183</xdr:row>
      <xdr:rowOff>50800</xdr:rowOff>
    </xdr:from>
    <xdr:to>
      <xdr:col>4</xdr:col>
      <xdr:colOff>1102200</xdr:colOff>
      <xdr:row>183</xdr:row>
      <xdr:rowOff>662316</xdr:rowOff>
    </xdr:to>
    <xdr:pic>
      <xdr:nvPicPr>
        <xdr:cNvPr id="571" name="Picture 416">
          <a:extLst>
            <a:ext uri="{FF2B5EF4-FFF2-40B4-BE49-F238E27FC236}">
              <a16:creationId xmlns:a16="http://schemas.microsoft.com/office/drawing/2014/main" id="{A5B7DE50-3D46-4939-917C-1EF37E61B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BEBA8EAE-BF5A-486C-A8C5-ECC9F3942E4B}">
              <a14:imgProps xmlns:a14="http://schemas.microsoft.com/office/drawing/2010/main">
                <a14:imgLayer r:embed="rId149">
                  <a14:imgEffect>
                    <a14:brightnessContrast bright="4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081100" y="26469340"/>
          <a:ext cx="936000" cy="611516"/>
        </a:xfrm>
        <a:prstGeom prst="rect">
          <a:avLst/>
        </a:prstGeom>
      </xdr:spPr>
    </xdr:pic>
    <xdr:clientData/>
  </xdr:twoCellAnchor>
  <xdr:twoCellAnchor>
    <xdr:from>
      <xdr:col>4</xdr:col>
      <xdr:colOff>177000</xdr:colOff>
      <xdr:row>190</xdr:row>
      <xdr:rowOff>63510</xdr:rowOff>
    </xdr:from>
    <xdr:to>
      <xdr:col>4</xdr:col>
      <xdr:colOff>1091400</xdr:colOff>
      <xdr:row>190</xdr:row>
      <xdr:rowOff>634116</xdr:rowOff>
    </xdr:to>
    <xdr:pic>
      <xdr:nvPicPr>
        <xdr:cNvPr id="573" name="Picture 429">
          <a:extLst>
            <a:ext uri="{FF2B5EF4-FFF2-40B4-BE49-F238E27FC236}">
              <a16:creationId xmlns:a16="http://schemas.microsoft.com/office/drawing/2014/main" id="{B97AA563-FC32-4C89-B470-3D5DC2E14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091900" y="32722830"/>
          <a:ext cx="914400" cy="570606"/>
        </a:xfrm>
        <a:prstGeom prst="rect">
          <a:avLst/>
        </a:prstGeom>
      </xdr:spPr>
    </xdr:pic>
    <xdr:clientData/>
  </xdr:twoCellAnchor>
  <xdr:twoCellAnchor>
    <xdr:from>
      <xdr:col>4</xdr:col>
      <xdr:colOff>230975</xdr:colOff>
      <xdr:row>176</xdr:row>
      <xdr:rowOff>102870</xdr:rowOff>
    </xdr:from>
    <xdr:to>
      <xdr:col>4</xdr:col>
      <xdr:colOff>1037425</xdr:colOff>
      <xdr:row>176</xdr:row>
      <xdr:rowOff>586740</xdr:rowOff>
    </xdr:to>
    <xdr:pic>
      <xdr:nvPicPr>
        <xdr:cNvPr id="574" name="Picture 462">
          <a:extLst>
            <a:ext uri="{FF2B5EF4-FFF2-40B4-BE49-F238E27FC236}">
              <a16:creationId xmlns:a16="http://schemas.microsoft.com/office/drawing/2014/main" id="{5EAE70B7-620A-4C7C-BA37-7160BDAA2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45875" y="21667470"/>
          <a:ext cx="806450" cy="483870"/>
        </a:xfrm>
        <a:prstGeom prst="rect">
          <a:avLst/>
        </a:prstGeom>
      </xdr:spPr>
    </xdr:pic>
    <xdr:clientData/>
  </xdr:twoCellAnchor>
  <xdr:twoCellAnchor>
    <xdr:from>
      <xdr:col>4</xdr:col>
      <xdr:colOff>177000</xdr:colOff>
      <xdr:row>175</xdr:row>
      <xdr:rowOff>63515</xdr:rowOff>
    </xdr:from>
    <xdr:to>
      <xdr:col>4</xdr:col>
      <xdr:colOff>1091400</xdr:colOff>
      <xdr:row>175</xdr:row>
      <xdr:rowOff>650071</xdr:rowOff>
    </xdr:to>
    <xdr:pic>
      <xdr:nvPicPr>
        <xdr:cNvPr id="575" name="Picture 463">
          <a:extLst>
            <a:ext uri="{FF2B5EF4-FFF2-40B4-BE49-F238E27FC236}">
              <a16:creationId xmlns:a16="http://schemas.microsoft.com/office/drawing/2014/main" id="{3B9A1406-7869-4658-AA27-1FBB83BD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091900" y="20934695"/>
          <a:ext cx="914400" cy="586556"/>
        </a:xfrm>
        <a:prstGeom prst="rect">
          <a:avLst/>
        </a:prstGeom>
      </xdr:spPr>
    </xdr:pic>
    <xdr:clientData/>
  </xdr:twoCellAnchor>
  <xdr:twoCellAnchor>
    <xdr:from>
      <xdr:col>4</xdr:col>
      <xdr:colOff>382200</xdr:colOff>
      <xdr:row>193</xdr:row>
      <xdr:rowOff>133352</xdr:rowOff>
    </xdr:from>
    <xdr:to>
      <xdr:col>4</xdr:col>
      <xdr:colOff>886200</xdr:colOff>
      <xdr:row>193</xdr:row>
      <xdr:rowOff>619386</xdr:rowOff>
    </xdr:to>
    <xdr:pic>
      <xdr:nvPicPr>
        <xdr:cNvPr id="576" name="Picture 477">
          <a:extLst>
            <a:ext uri="{FF2B5EF4-FFF2-40B4-BE49-F238E27FC236}">
              <a16:creationId xmlns:a16="http://schemas.microsoft.com/office/drawing/2014/main" id="{50D9ED19-2BB1-4156-8EEE-2151204EC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297100" y="34872932"/>
          <a:ext cx="504000" cy="486034"/>
        </a:xfrm>
        <a:prstGeom prst="rect">
          <a:avLst/>
        </a:prstGeom>
      </xdr:spPr>
    </xdr:pic>
    <xdr:clientData/>
  </xdr:twoCellAnchor>
  <xdr:twoCellAnchor>
    <xdr:from>
      <xdr:col>4</xdr:col>
      <xdr:colOff>314160</xdr:colOff>
      <xdr:row>195</xdr:row>
      <xdr:rowOff>57155</xdr:rowOff>
    </xdr:from>
    <xdr:to>
      <xdr:col>4</xdr:col>
      <xdr:colOff>954240</xdr:colOff>
      <xdr:row>195</xdr:row>
      <xdr:rowOff>648827</xdr:rowOff>
    </xdr:to>
    <xdr:pic>
      <xdr:nvPicPr>
        <xdr:cNvPr id="577" name="Picture 482">
          <a:extLst>
            <a:ext uri="{FF2B5EF4-FFF2-40B4-BE49-F238E27FC236}">
              <a16:creationId xmlns:a16="http://schemas.microsoft.com/office/drawing/2014/main" id="{3F16258D-B415-47E6-AAED-73D0005D4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229060" y="36183575"/>
          <a:ext cx="640080" cy="591672"/>
        </a:xfrm>
        <a:prstGeom prst="rect">
          <a:avLst/>
        </a:prstGeom>
      </xdr:spPr>
    </xdr:pic>
    <xdr:clientData/>
  </xdr:twoCellAnchor>
  <xdr:twoCellAnchor>
    <xdr:from>
      <xdr:col>4</xdr:col>
      <xdr:colOff>314160</xdr:colOff>
      <xdr:row>185</xdr:row>
      <xdr:rowOff>38113</xdr:rowOff>
    </xdr:from>
    <xdr:to>
      <xdr:col>4</xdr:col>
      <xdr:colOff>954240</xdr:colOff>
      <xdr:row>185</xdr:row>
      <xdr:rowOff>662265</xdr:rowOff>
    </xdr:to>
    <xdr:pic>
      <xdr:nvPicPr>
        <xdr:cNvPr id="578" name="Picture 485">
          <a:extLst>
            <a:ext uri="{FF2B5EF4-FFF2-40B4-BE49-F238E27FC236}">
              <a16:creationId xmlns:a16="http://schemas.microsoft.com/office/drawing/2014/main" id="{0A4BAD90-827A-4DEF-9DB3-6A0F76004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229060" y="29230333"/>
          <a:ext cx="640080" cy="624152"/>
        </a:xfrm>
        <a:prstGeom prst="rect">
          <a:avLst/>
        </a:prstGeom>
      </xdr:spPr>
    </xdr:pic>
    <xdr:clientData/>
  </xdr:twoCellAnchor>
  <xdr:twoCellAnchor>
    <xdr:from>
      <xdr:col>4</xdr:col>
      <xdr:colOff>418200</xdr:colOff>
      <xdr:row>197</xdr:row>
      <xdr:rowOff>63533</xdr:rowOff>
    </xdr:from>
    <xdr:to>
      <xdr:col>4</xdr:col>
      <xdr:colOff>850200</xdr:colOff>
      <xdr:row>197</xdr:row>
      <xdr:rowOff>522911</xdr:rowOff>
    </xdr:to>
    <xdr:pic>
      <xdr:nvPicPr>
        <xdr:cNvPr id="579" name="Picture 491">
          <a:extLst>
            <a:ext uri="{FF2B5EF4-FFF2-40B4-BE49-F238E27FC236}">
              <a16:creationId xmlns:a16="http://schemas.microsoft.com/office/drawing/2014/main" id="{0C3F1502-66E9-4F0E-8B72-21B4D8788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333100" y="37576793"/>
          <a:ext cx="432000" cy="459378"/>
        </a:xfrm>
        <a:prstGeom prst="rect">
          <a:avLst/>
        </a:prstGeom>
      </xdr:spPr>
    </xdr:pic>
    <xdr:clientData/>
  </xdr:twoCellAnchor>
  <xdr:twoCellAnchor>
    <xdr:from>
      <xdr:col>4</xdr:col>
      <xdr:colOff>220200</xdr:colOff>
      <xdr:row>163</xdr:row>
      <xdr:rowOff>38129</xdr:rowOff>
    </xdr:from>
    <xdr:to>
      <xdr:col>4</xdr:col>
      <xdr:colOff>1048200</xdr:colOff>
      <xdr:row>163</xdr:row>
      <xdr:rowOff>668939</xdr:rowOff>
    </xdr:to>
    <xdr:pic>
      <xdr:nvPicPr>
        <xdr:cNvPr id="580" name="Picture 494">
          <a:extLst>
            <a:ext uri="{FF2B5EF4-FFF2-40B4-BE49-F238E27FC236}">
              <a16:creationId xmlns:a16="http://schemas.microsoft.com/office/drawing/2014/main" id="{3CF71198-2EC8-495D-8E9B-C85330883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5135100" y="12588269"/>
          <a:ext cx="828000" cy="630810"/>
        </a:xfrm>
        <a:prstGeom prst="rect">
          <a:avLst/>
        </a:prstGeom>
      </xdr:spPr>
    </xdr:pic>
    <xdr:clientData/>
  </xdr:twoCellAnchor>
  <xdr:twoCellAnchor>
    <xdr:from>
      <xdr:col>4</xdr:col>
      <xdr:colOff>166200</xdr:colOff>
      <xdr:row>158</xdr:row>
      <xdr:rowOff>63528</xdr:rowOff>
    </xdr:from>
    <xdr:to>
      <xdr:col>4</xdr:col>
      <xdr:colOff>1102200</xdr:colOff>
      <xdr:row>158</xdr:row>
      <xdr:rowOff>635593</xdr:rowOff>
    </xdr:to>
    <xdr:pic>
      <xdr:nvPicPr>
        <xdr:cNvPr id="581" name="Picture 530">
          <a:extLst>
            <a:ext uri="{FF2B5EF4-FFF2-40B4-BE49-F238E27FC236}">
              <a16:creationId xmlns:a16="http://schemas.microsoft.com/office/drawing/2014/main" id="{D3EDBC26-7530-4D7D-9CE2-F78DD80D1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5081100" y="8453148"/>
          <a:ext cx="936000" cy="572065"/>
        </a:xfrm>
        <a:prstGeom prst="rect">
          <a:avLst/>
        </a:prstGeom>
      </xdr:spPr>
    </xdr:pic>
    <xdr:clientData/>
  </xdr:twoCellAnchor>
  <xdr:twoCellAnchor>
    <xdr:from>
      <xdr:col>4</xdr:col>
      <xdr:colOff>274200</xdr:colOff>
      <xdr:row>154</xdr:row>
      <xdr:rowOff>50845</xdr:rowOff>
    </xdr:from>
    <xdr:to>
      <xdr:col>4</xdr:col>
      <xdr:colOff>994200</xdr:colOff>
      <xdr:row>154</xdr:row>
      <xdr:rowOff>654055</xdr:rowOff>
    </xdr:to>
    <xdr:pic>
      <xdr:nvPicPr>
        <xdr:cNvPr id="584" name="Picture 560">
          <a:extLst>
            <a:ext uri="{FF2B5EF4-FFF2-40B4-BE49-F238E27FC236}">
              <a16:creationId xmlns:a16="http://schemas.microsoft.com/office/drawing/2014/main" id="{C7237192-0B95-454E-9AD9-C05EF6695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5189100" y="3586525"/>
          <a:ext cx="720000" cy="603210"/>
        </a:xfrm>
        <a:prstGeom prst="rect">
          <a:avLst/>
        </a:prstGeom>
      </xdr:spPr>
    </xdr:pic>
    <xdr:clientData/>
  </xdr:twoCellAnchor>
  <xdr:twoCellAnchor>
    <xdr:from>
      <xdr:col>4</xdr:col>
      <xdr:colOff>315888</xdr:colOff>
      <xdr:row>153</xdr:row>
      <xdr:rowOff>50813</xdr:rowOff>
    </xdr:from>
    <xdr:to>
      <xdr:col>4</xdr:col>
      <xdr:colOff>952512</xdr:colOff>
      <xdr:row>153</xdr:row>
      <xdr:rowOff>662813</xdr:rowOff>
    </xdr:to>
    <xdr:pic>
      <xdr:nvPicPr>
        <xdr:cNvPr id="585" name="Picture 561">
          <a:extLst>
            <a:ext uri="{FF2B5EF4-FFF2-40B4-BE49-F238E27FC236}">
              <a16:creationId xmlns:a16="http://schemas.microsoft.com/office/drawing/2014/main" id="{115E66A0-E972-43D4-AB08-19411B50C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5230788" y="2893073"/>
          <a:ext cx="636624" cy="612000"/>
        </a:xfrm>
        <a:prstGeom prst="rect">
          <a:avLst/>
        </a:prstGeom>
      </xdr:spPr>
    </xdr:pic>
    <xdr:clientData/>
  </xdr:twoCellAnchor>
  <xdr:twoCellAnchor>
    <xdr:from>
      <xdr:col>4</xdr:col>
      <xdr:colOff>166200</xdr:colOff>
      <xdr:row>174</xdr:row>
      <xdr:rowOff>50815</xdr:rowOff>
    </xdr:from>
    <xdr:to>
      <xdr:col>4</xdr:col>
      <xdr:colOff>1102200</xdr:colOff>
      <xdr:row>174</xdr:row>
      <xdr:rowOff>632682</xdr:rowOff>
    </xdr:to>
    <xdr:pic>
      <xdr:nvPicPr>
        <xdr:cNvPr id="586" name="Picture 573">
          <a:extLst>
            <a:ext uri="{FF2B5EF4-FFF2-40B4-BE49-F238E27FC236}">
              <a16:creationId xmlns:a16="http://schemas.microsoft.com/office/drawing/2014/main" id="{361C463D-E48C-4078-AF89-C03E8EC01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5081100" y="20228575"/>
          <a:ext cx="936000" cy="581867"/>
        </a:xfrm>
        <a:prstGeom prst="rect">
          <a:avLst/>
        </a:prstGeom>
      </xdr:spPr>
    </xdr:pic>
    <xdr:clientData/>
  </xdr:twoCellAnchor>
  <xdr:twoCellAnchor>
    <xdr:from>
      <xdr:col>4</xdr:col>
      <xdr:colOff>292200</xdr:colOff>
      <xdr:row>167</xdr:row>
      <xdr:rowOff>101645</xdr:rowOff>
    </xdr:from>
    <xdr:to>
      <xdr:col>4</xdr:col>
      <xdr:colOff>976200</xdr:colOff>
      <xdr:row>167</xdr:row>
      <xdr:rowOff>673403</xdr:rowOff>
    </xdr:to>
    <xdr:pic>
      <xdr:nvPicPr>
        <xdr:cNvPr id="587" name="Picture 574">
          <a:extLst>
            <a:ext uri="{FF2B5EF4-FFF2-40B4-BE49-F238E27FC236}">
              <a16:creationId xmlns:a16="http://schemas.microsoft.com/office/drawing/2014/main" id="{371D0980-F084-40B2-B080-6C06A1A76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5207100" y="15425465"/>
          <a:ext cx="684000" cy="571758"/>
        </a:xfrm>
        <a:prstGeom prst="rect">
          <a:avLst/>
        </a:prstGeom>
      </xdr:spPr>
    </xdr:pic>
    <xdr:clientData/>
  </xdr:twoCellAnchor>
  <xdr:twoCellAnchor>
    <xdr:from>
      <xdr:col>4</xdr:col>
      <xdr:colOff>256200</xdr:colOff>
      <xdr:row>184</xdr:row>
      <xdr:rowOff>69901</xdr:rowOff>
    </xdr:from>
    <xdr:to>
      <xdr:col>4</xdr:col>
      <xdr:colOff>1012200</xdr:colOff>
      <xdr:row>184</xdr:row>
      <xdr:rowOff>651108</xdr:rowOff>
    </xdr:to>
    <xdr:pic>
      <xdr:nvPicPr>
        <xdr:cNvPr id="588" name="Picture 581">
          <a:extLst>
            <a:ext uri="{FF2B5EF4-FFF2-40B4-BE49-F238E27FC236}">
              <a16:creationId xmlns:a16="http://schemas.microsoft.com/office/drawing/2014/main" id="{3D21DCD0-A85F-4868-A874-25EB790CD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5171100" y="28568701"/>
          <a:ext cx="756000" cy="581207"/>
        </a:xfrm>
        <a:prstGeom prst="rect">
          <a:avLst/>
        </a:prstGeom>
      </xdr:spPr>
    </xdr:pic>
    <xdr:clientData/>
  </xdr:twoCellAnchor>
  <xdr:twoCellAnchor>
    <xdr:from>
      <xdr:col>4</xdr:col>
      <xdr:colOff>328200</xdr:colOff>
      <xdr:row>173</xdr:row>
      <xdr:rowOff>57172</xdr:rowOff>
    </xdr:from>
    <xdr:to>
      <xdr:col>4</xdr:col>
      <xdr:colOff>940200</xdr:colOff>
      <xdr:row>173</xdr:row>
      <xdr:rowOff>653898</xdr:rowOff>
    </xdr:to>
    <xdr:pic>
      <xdr:nvPicPr>
        <xdr:cNvPr id="589" name="Picture 589">
          <a:extLst>
            <a:ext uri="{FF2B5EF4-FFF2-40B4-BE49-F238E27FC236}">
              <a16:creationId xmlns:a16="http://schemas.microsoft.com/office/drawing/2014/main" id="{C2576453-8AC3-4264-B0BF-76F3C4D23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5243100" y="19541512"/>
          <a:ext cx="612000" cy="596726"/>
        </a:xfrm>
        <a:prstGeom prst="rect">
          <a:avLst/>
        </a:prstGeom>
      </xdr:spPr>
    </xdr:pic>
    <xdr:clientData/>
  </xdr:twoCellAnchor>
  <xdr:twoCellAnchor>
    <xdr:from>
      <xdr:col>4</xdr:col>
      <xdr:colOff>382200</xdr:colOff>
      <xdr:row>196</xdr:row>
      <xdr:rowOff>50835</xdr:rowOff>
    </xdr:from>
    <xdr:to>
      <xdr:col>4</xdr:col>
      <xdr:colOff>886200</xdr:colOff>
      <xdr:row>196</xdr:row>
      <xdr:rowOff>654130</xdr:rowOff>
    </xdr:to>
    <xdr:pic>
      <xdr:nvPicPr>
        <xdr:cNvPr id="591" name="Picture 595">
          <a:extLst>
            <a:ext uri="{FF2B5EF4-FFF2-40B4-BE49-F238E27FC236}">
              <a16:creationId xmlns:a16="http://schemas.microsoft.com/office/drawing/2014/main" id="{BB662F39-98DB-4934-9BD2-8A9E12191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297100" y="36870675"/>
          <a:ext cx="504000" cy="603295"/>
        </a:xfrm>
        <a:prstGeom prst="rect">
          <a:avLst/>
        </a:prstGeom>
      </xdr:spPr>
    </xdr:pic>
    <xdr:clientData/>
  </xdr:twoCellAnchor>
  <xdr:twoCellAnchor>
    <xdr:from>
      <xdr:col>4</xdr:col>
      <xdr:colOff>256200</xdr:colOff>
      <xdr:row>169</xdr:row>
      <xdr:rowOff>66278</xdr:rowOff>
    </xdr:from>
    <xdr:to>
      <xdr:col>4</xdr:col>
      <xdr:colOff>1012200</xdr:colOff>
      <xdr:row>169</xdr:row>
      <xdr:rowOff>615439</xdr:rowOff>
    </xdr:to>
    <xdr:pic>
      <xdr:nvPicPr>
        <xdr:cNvPr id="592" name="Picture 621">
          <a:extLst>
            <a:ext uri="{FF2B5EF4-FFF2-40B4-BE49-F238E27FC236}">
              <a16:creationId xmlns:a16="http://schemas.microsoft.com/office/drawing/2014/main" id="{E2F90C57-760B-462E-951D-E7A46D266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171100" y="16776938"/>
          <a:ext cx="756000" cy="549161"/>
        </a:xfrm>
        <a:prstGeom prst="rect">
          <a:avLst/>
        </a:prstGeom>
      </xdr:spPr>
    </xdr:pic>
    <xdr:clientData/>
  </xdr:twoCellAnchor>
  <xdr:twoCellAnchor>
    <xdr:from>
      <xdr:col>4</xdr:col>
      <xdr:colOff>238200</xdr:colOff>
      <xdr:row>178</xdr:row>
      <xdr:rowOff>71782</xdr:rowOff>
    </xdr:from>
    <xdr:to>
      <xdr:col>4</xdr:col>
      <xdr:colOff>1030200</xdr:colOff>
      <xdr:row>178</xdr:row>
      <xdr:rowOff>656267</xdr:rowOff>
    </xdr:to>
    <xdr:pic>
      <xdr:nvPicPr>
        <xdr:cNvPr id="593" name="Picture 646">
          <a:extLst>
            <a:ext uri="{FF2B5EF4-FFF2-40B4-BE49-F238E27FC236}">
              <a16:creationId xmlns:a16="http://schemas.microsoft.com/office/drawing/2014/main" id="{01DB3687-1E47-45C4-86C1-BD3A3BB83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5153100" y="23023222"/>
          <a:ext cx="792000" cy="584485"/>
        </a:xfrm>
        <a:prstGeom prst="rect">
          <a:avLst/>
        </a:prstGeom>
      </xdr:spPr>
    </xdr:pic>
    <xdr:clientData/>
  </xdr:twoCellAnchor>
  <xdr:twoCellAnchor>
    <xdr:from>
      <xdr:col>4</xdr:col>
      <xdr:colOff>256200</xdr:colOff>
      <xdr:row>177</xdr:row>
      <xdr:rowOff>60770</xdr:rowOff>
    </xdr:from>
    <xdr:to>
      <xdr:col>4</xdr:col>
      <xdr:colOff>1012200</xdr:colOff>
      <xdr:row>177</xdr:row>
      <xdr:rowOff>642544</xdr:rowOff>
    </xdr:to>
    <xdr:pic>
      <xdr:nvPicPr>
        <xdr:cNvPr id="594" name="Picture 647">
          <a:extLst>
            <a:ext uri="{FF2B5EF4-FFF2-40B4-BE49-F238E27FC236}">
              <a16:creationId xmlns:a16="http://schemas.microsoft.com/office/drawing/2014/main" id="{E9FE0733-9797-411A-A973-811D85D6D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5171100" y="22318790"/>
          <a:ext cx="756000" cy="581774"/>
        </a:xfrm>
        <a:prstGeom prst="rect">
          <a:avLst/>
        </a:prstGeom>
      </xdr:spPr>
    </xdr:pic>
    <xdr:clientData/>
  </xdr:twoCellAnchor>
  <xdr:twoCellAnchor>
    <xdr:from>
      <xdr:col>4</xdr:col>
      <xdr:colOff>274200</xdr:colOff>
      <xdr:row>179</xdr:row>
      <xdr:rowOff>49743</xdr:rowOff>
    </xdr:from>
    <xdr:to>
      <xdr:col>4</xdr:col>
      <xdr:colOff>994200</xdr:colOff>
      <xdr:row>179</xdr:row>
      <xdr:rowOff>652635</xdr:rowOff>
    </xdr:to>
    <xdr:pic>
      <xdr:nvPicPr>
        <xdr:cNvPr id="595" name="Picture 648">
          <a:extLst>
            <a:ext uri="{FF2B5EF4-FFF2-40B4-BE49-F238E27FC236}">
              <a16:creationId xmlns:a16="http://schemas.microsoft.com/office/drawing/2014/main" id="{5339AD2C-3DCA-4D66-B779-597C94B80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5189100" y="23694603"/>
          <a:ext cx="720000" cy="602892"/>
        </a:xfrm>
        <a:prstGeom prst="rect">
          <a:avLst/>
        </a:prstGeom>
      </xdr:spPr>
    </xdr:pic>
    <xdr:clientData/>
  </xdr:twoCellAnchor>
  <xdr:twoCellAnchor>
    <xdr:from>
      <xdr:col>4</xdr:col>
      <xdr:colOff>346200</xdr:colOff>
      <xdr:row>199</xdr:row>
      <xdr:rowOff>44450</xdr:rowOff>
    </xdr:from>
    <xdr:to>
      <xdr:col>4</xdr:col>
      <xdr:colOff>922200</xdr:colOff>
      <xdr:row>199</xdr:row>
      <xdr:rowOff>604994</xdr:rowOff>
    </xdr:to>
    <xdr:pic>
      <xdr:nvPicPr>
        <xdr:cNvPr id="596" name="Picture 1">
          <a:extLst>
            <a:ext uri="{FF2B5EF4-FFF2-40B4-BE49-F238E27FC236}">
              <a16:creationId xmlns:a16="http://schemas.microsoft.com/office/drawing/2014/main" id="{EC15A32B-43AB-4502-8EBB-39808B38A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261100" y="38944550"/>
          <a:ext cx="576000" cy="560544"/>
        </a:xfrm>
        <a:prstGeom prst="rect">
          <a:avLst/>
        </a:prstGeom>
      </xdr:spPr>
    </xdr:pic>
    <xdr:clientData/>
  </xdr:twoCellAnchor>
  <xdr:twoCellAnchor>
    <xdr:from>
      <xdr:col>4</xdr:col>
      <xdr:colOff>292200</xdr:colOff>
      <xdr:row>198</xdr:row>
      <xdr:rowOff>50800</xdr:rowOff>
    </xdr:from>
    <xdr:to>
      <xdr:col>4</xdr:col>
      <xdr:colOff>976200</xdr:colOff>
      <xdr:row>198</xdr:row>
      <xdr:rowOff>666543</xdr:rowOff>
    </xdr:to>
    <xdr:pic>
      <xdr:nvPicPr>
        <xdr:cNvPr id="597" name="Picture 4">
          <a:extLst>
            <a:ext uri="{FF2B5EF4-FFF2-40B4-BE49-F238E27FC236}">
              <a16:creationId xmlns:a16="http://schemas.microsoft.com/office/drawing/2014/main" id="{641F6427-3174-4F2B-B453-510CA8138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5207100" y="38257480"/>
          <a:ext cx="684000" cy="615743"/>
        </a:xfrm>
        <a:prstGeom prst="rect">
          <a:avLst/>
        </a:prstGeom>
      </xdr:spPr>
    </xdr:pic>
    <xdr:clientData/>
  </xdr:twoCellAnchor>
  <xdr:twoCellAnchor>
    <xdr:from>
      <xdr:col>4</xdr:col>
      <xdr:colOff>222720</xdr:colOff>
      <xdr:row>213</xdr:row>
      <xdr:rowOff>57168</xdr:rowOff>
    </xdr:from>
    <xdr:to>
      <xdr:col>4</xdr:col>
      <xdr:colOff>1045680</xdr:colOff>
      <xdr:row>213</xdr:row>
      <xdr:rowOff>659462</xdr:rowOff>
    </xdr:to>
    <xdr:pic>
      <xdr:nvPicPr>
        <xdr:cNvPr id="600" name="Picture 210">
          <a:extLst>
            <a:ext uri="{FF2B5EF4-FFF2-40B4-BE49-F238E27FC236}">
              <a16:creationId xmlns:a16="http://schemas.microsoft.com/office/drawing/2014/main" id="{9256EE70-B252-445C-A794-C764E1A0A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5137620" y="819168"/>
          <a:ext cx="822960" cy="602294"/>
        </a:xfrm>
        <a:prstGeom prst="rect">
          <a:avLst/>
        </a:prstGeom>
      </xdr:spPr>
    </xdr:pic>
    <xdr:clientData/>
  </xdr:twoCellAnchor>
  <xdr:twoCellAnchor>
    <xdr:from>
      <xdr:col>4</xdr:col>
      <xdr:colOff>131280</xdr:colOff>
      <xdr:row>228</xdr:row>
      <xdr:rowOff>82568</xdr:rowOff>
    </xdr:from>
    <xdr:to>
      <xdr:col>4</xdr:col>
      <xdr:colOff>1137120</xdr:colOff>
      <xdr:row>228</xdr:row>
      <xdr:rowOff>640692</xdr:rowOff>
    </xdr:to>
    <xdr:pic>
      <xdr:nvPicPr>
        <xdr:cNvPr id="602" name="Picture 292">
          <a:extLst>
            <a:ext uri="{FF2B5EF4-FFF2-40B4-BE49-F238E27FC236}">
              <a16:creationId xmlns:a16="http://schemas.microsoft.com/office/drawing/2014/main" id="{E0AF51D7-A008-4721-92FC-F65BDCDA3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5046180" y="12632708"/>
          <a:ext cx="1005840" cy="558124"/>
        </a:xfrm>
        <a:prstGeom prst="rect">
          <a:avLst/>
        </a:prstGeom>
      </xdr:spPr>
    </xdr:pic>
    <xdr:clientData/>
  </xdr:twoCellAnchor>
  <xdr:twoCellAnchor>
    <xdr:from>
      <xdr:col>4</xdr:col>
      <xdr:colOff>268440</xdr:colOff>
      <xdr:row>226</xdr:row>
      <xdr:rowOff>114306</xdr:rowOff>
    </xdr:from>
    <xdr:to>
      <xdr:col>4</xdr:col>
      <xdr:colOff>999960</xdr:colOff>
      <xdr:row>226</xdr:row>
      <xdr:rowOff>604958</xdr:rowOff>
    </xdr:to>
    <xdr:pic>
      <xdr:nvPicPr>
        <xdr:cNvPr id="605" name="Picture 394">
          <a:extLst>
            <a:ext uri="{FF2B5EF4-FFF2-40B4-BE49-F238E27FC236}">
              <a16:creationId xmlns:a16="http://schemas.microsoft.com/office/drawing/2014/main" id="{DCEADE27-EB67-42BC-8A79-E3633EE66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5183340" y="11277606"/>
          <a:ext cx="731520" cy="490652"/>
        </a:xfrm>
        <a:prstGeom prst="rect">
          <a:avLst/>
        </a:prstGeom>
      </xdr:spPr>
    </xdr:pic>
    <xdr:clientData/>
  </xdr:twoCellAnchor>
  <xdr:twoCellAnchor>
    <xdr:from>
      <xdr:col>4</xdr:col>
      <xdr:colOff>222720</xdr:colOff>
      <xdr:row>231</xdr:row>
      <xdr:rowOff>76207</xdr:rowOff>
    </xdr:from>
    <xdr:to>
      <xdr:col>4</xdr:col>
      <xdr:colOff>1045680</xdr:colOff>
      <xdr:row>231</xdr:row>
      <xdr:rowOff>587457</xdr:rowOff>
    </xdr:to>
    <xdr:pic>
      <xdr:nvPicPr>
        <xdr:cNvPr id="606" name="Picture 398">
          <a:extLst>
            <a:ext uri="{FF2B5EF4-FFF2-40B4-BE49-F238E27FC236}">
              <a16:creationId xmlns:a16="http://schemas.microsoft.com/office/drawing/2014/main" id="{890968F7-2502-4139-85ED-A77F66C1F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37620" y="16786867"/>
          <a:ext cx="822960" cy="511250"/>
        </a:xfrm>
        <a:prstGeom prst="rect">
          <a:avLst/>
        </a:prstGeom>
      </xdr:spPr>
    </xdr:pic>
    <xdr:clientData/>
  </xdr:twoCellAnchor>
  <xdr:twoCellAnchor>
    <xdr:from>
      <xdr:col>4</xdr:col>
      <xdr:colOff>131280</xdr:colOff>
      <xdr:row>225</xdr:row>
      <xdr:rowOff>82560</xdr:rowOff>
    </xdr:from>
    <xdr:to>
      <xdr:col>4</xdr:col>
      <xdr:colOff>1137120</xdr:colOff>
      <xdr:row>225</xdr:row>
      <xdr:rowOff>627990</xdr:rowOff>
    </xdr:to>
    <xdr:pic>
      <xdr:nvPicPr>
        <xdr:cNvPr id="609" name="Picture 430">
          <a:extLst>
            <a:ext uri="{FF2B5EF4-FFF2-40B4-BE49-F238E27FC236}">
              <a16:creationId xmlns:a16="http://schemas.microsoft.com/office/drawing/2014/main" id="{8E652F4F-8D19-4F76-99F7-B3694B252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5046180" y="10552440"/>
          <a:ext cx="1005840" cy="545430"/>
        </a:xfrm>
        <a:prstGeom prst="rect">
          <a:avLst/>
        </a:prstGeom>
      </xdr:spPr>
    </xdr:pic>
    <xdr:clientData/>
  </xdr:twoCellAnchor>
  <xdr:twoCellAnchor>
    <xdr:from>
      <xdr:col>4</xdr:col>
      <xdr:colOff>346200</xdr:colOff>
      <xdr:row>227</xdr:row>
      <xdr:rowOff>50812</xdr:rowOff>
    </xdr:from>
    <xdr:to>
      <xdr:col>4</xdr:col>
      <xdr:colOff>922200</xdr:colOff>
      <xdr:row>227</xdr:row>
      <xdr:rowOff>520596</xdr:rowOff>
    </xdr:to>
    <xdr:pic>
      <xdr:nvPicPr>
        <xdr:cNvPr id="610" name="Picture 461">
          <a:extLst>
            <a:ext uri="{FF2B5EF4-FFF2-40B4-BE49-F238E27FC236}">
              <a16:creationId xmlns:a16="http://schemas.microsoft.com/office/drawing/2014/main" id="{A3080A43-E6EB-4EE5-B500-4EB8E6C9E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261100" y="11907532"/>
          <a:ext cx="576000" cy="469784"/>
        </a:xfrm>
        <a:prstGeom prst="rect">
          <a:avLst/>
        </a:prstGeom>
      </xdr:spPr>
    </xdr:pic>
    <xdr:clientData/>
  </xdr:twoCellAnchor>
  <xdr:twoCellAnchor>
    <xdr:from>
      <xdr:col>4</xdr:col>
      <xdr:colOff>292200</xdr:colOff>
      <xdr:row>230</xdr:row>
      <xdr:rowOff>120659</xdr:rowOff>
    </xdr:from>
    <xdr:to>
      <xdr:col>4</xdr:col>
      <xdr:colOff>976200</xdr:colOff>
      <xdr:row>230</xdr:row>
      <xdr:rowOff>579312</xdr:rowOff>
    </xdr:to>
    <xdr:pic>
      <xdr:nvPicPr>
        <xdr:cNvPr id="612" name="Picture 501">
          <a:extLst>
            <a:ext uri="{FF2B5EF4-FFF2-40B4-BE49-F238E27FC236}">
              <a16:creationId xmlns:a16="http://schemas.microsoft.com/office/drawing/2014/main" id="{26EE46DC-28D1-44DD-8162-A1DF8FC88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5207100" y="14057639"/>
          <a:ext cx="684000" cy="458653"/>
        </a:xfrm>
        <a:prstGeom prst="rect">
          <a:avLst/>
        </a:prstGeom>
      </xdr:spPr>
    </xdr:pic>
    <xdr:clientData/>
  </xdr:twoCellAnchor>
  <xdr:twoCellAnchor>
    <xdr:from>
      <xdr:col>4</xdr:col>
      <xdr:colOff>166200</xdr:colOff>
      <xdr:row>218</xdr:row>
      <xdr:rowOff>44472</xdr:rowOff>
    </xdr:from>
    <xdr:to>
      <xdr:col>4</xdr:col>
      <xdr:colOff>1102200</xdr:colOff>
      <xdr:row>218</xdr:row>
      <xdr:rowOff>665053</xdr:rowOff>
    </xdr:to>
    <xdr:pic>
      <xdr:nvPicPr>
        <xdr:cNvPr id="613" name="Picture 503">
          <a:extLst>
            <a:ext uri="{FF2B5EF4-FFF2-40B4-BE49-F238E27FC236}">
              <a16:creationId xmlns:a16="http://schemas.microsoft.com/office/drawing/2014/main" id="{A2A398D2-3164-4C4E-88E5-1E6811483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081100" y="5660412"/>
          <a:ext cx="936000" cy="620581"/>
        </a:xfrm>
        <a:prstGeom prst="rect">
          <a:avLst/>
        </a:prstGeom>
      </xdr:spPr>
    </xdr:pic>
    <xdr:clientData/>
  </xdr:twoCellAnchor>
  <xdr:twoCellAnchor>
    <xdr:from>
      <xdr:col>4</xdr:col>
      <xdr:colOff>354800</xdr:colOff>
      <xdr:row>219</xdr:row>
      <xdr:rowOff>227226</xdr:rowOff>
    </xdr:from>
    <xdr:to>
      <xdr:col>4</xdr:col>
      <xdr:colOff>913600</xdr:colOff>
      <xdr:row>219</xdr:row>
      <xdr:rowOff>552564</xdr:rowOff>
    </xdr:to>
    <xdr:pic>
      <xdr:nvPicPr>
        <xdr:cNvPr id="614" name="Picture 504">
          <a:extLst>
            <a:ext uri="{FF2B5EF4-FFF2-40B4-BE49-F238E27FC236}">
              <a16:creationId xmlns:a16="http://schemas.microsoft.com/office/drawing/2014/main" id="{1F9C7D97-B56E-4955-987A-39905C99F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269700" y="6536586"/>
          <a:ext cx="558800" cy="325338"/>
        </a:xfrm>
        <a:prstGeom prst="rect">
          <a:avLst/>
        </a:prstGeom>
      </xdr:spPr>
    </xdr:pic>
    <xdr:clientData/>
  </xdr:twoCellAnchor>
  <xdr:twoCellAnchor>
    <xdr:from>
      <xdr:col>4</xdr:col>
      <xdr:colOff>310350</xdr:colOff>
      <xdr:row>220</xdr:row>
      <xdr:rowOff>143694</xdr:rowOff>
    </xdr:from>
    <xdr:to>
      <xdr:col>4</xdr:col>
      <xdr:colOff>958050</xdr:colOff>
      <xdr:row>220</xdr:row>
      <xdr:rowOff>520790</xdr:rowOff>
    </xdr:to>
    <xdr:pic>
      <xdr:nvPicPr>
        <xdr:cNvPr id="615" name="Picture 505">
          <a:extLst>
            <a:ext uri="{FF2B5EF4-FFF2-40B4-BE49-F238E27FC236}">
              <a16:creationId xmlns:a16="http://schemas.microsoft.com/office/drawing/2014/main" id="{56520235-EF55-4835-BD38-3A5781B47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225250" y="7146474"/>
          <a:ext cx="647700" cy="377096"/>
        </a:xfrm>
        <a:prstGeom prst="rect">
          <a:avLst/>
        </a:prstGeom>
      </xdr:spPr>
    </xdr:pic>
    <xdr:clientData/>
  </xdr:twoCellAnchor>
  <xdr:twoCellAnchor>
    <xdr:from>
      <xdr:col>4</xdr:col>
      <xdr:colOff>274200</xdr:colOff>
      <xdr:row>221</xdr:row>
      <xdr:rowOff>158750</xdr:rowOff>
    </xdr:from>
    <xdr:to>
      <xdr:col>4</xdr:col>
      <xdr:colOff>994200</xdr:colOff>
      <xdr:row>221</xdr:row>
      <xdr:rowOff>577940</xdr:rowOff>
    </xdr:to>
    <xdr:pic>
      <xdr:nvPicPr>
        <xdr:cNvPr id="616" name="Picture 506">
          <a:extLst>
            <a:ext uri="{FF2B5EF4-FFF2-40B4-BE49-F238E27FC236}">
              <a16:creationId xmlns:a16="http://schemas.microsoft.com/office/drawing/2014/main" id="{5E73AD4E-D6EF-4C0E-95FD-E0FDEE65B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89100" y="7854950"/>
          <a:ext cx="720000" cy="419190"/>
        </a:xfrm>
        <a:prstGeom prst="rect">
          <a:avLst/>
        </a:prstGeom>
      </xdr:spPr>
    </xdr:pic>
    <xdr:clientData/>
  </xdr:twoCellAnchor>
  <xdr:twoCellAnchor>
    <xdr:from>
      <xdr:col>4</xdr:col>
      <xdr:colOff>197853</xdr:colOff>
      <xdr:row>222</xdr:row>
      <xdr:rowOff>107950</xdr:rowOff>
    </xdr:from>
    <xdr:to>
      <xdr:col>4</xdr:col>
      <xdr:colOff>1070547</xdr:colOff>
      <xdr:row>222</xdr:row>
      <xdr:rowOff>616040</xdr:rowOff>
    </xdr:to>
    <xdr:pic>
      <xdr:nvPicPr>
        <xdr:cNvPr id="618" name="Picture 507">
          <a:extLst>
            <a:ext uri="{FF2B5EF4-FFF2-40B4-BE49-F238E27FC236}">
              <a16:creationId xmlns:a16="http://schemas.microsoft.com/office/drawing/2014/main" id="{9634EBC2-4CA5-42C8-BD3B-2CF966D73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12753" y="8497570"/>
          <a:ext cx="872694" cy="508090"/>
        </a:xfrm>
        <a:prstGeom prst="rect">
          <a:avLst/>
        </a:prstGeom>
      </xdr:spPr>
    </xdr:pic>
    <xdr:clientData/>
  </xdr:twoCellAnchor>
  <xdr:twoCellAnchor>
    <xdr:from>
      <xdr:col>4</xdr:col>
      <xdr:colOff>94200</xdr:colOff>
      <xdr:row>223</xdr:row>
      <xdr:rowOff>38101</xdr:rowOff>
    </xdr:from>
    <xdr:to>
      <xdr:col>4</xdr:col>
      <xdr:colOff>1174200</xdr:colOff>
      <xdr:row>223</xdr:row>
      <xdr:rowOff>666886</xdr:rowOff>
    </xdr:to>
    <xdr:pic>
      <xdr:nvPicPr>
        <xdr:cNvPr id="621" name="Picture 508">
          <a:extLst>
            <a:ext uri="{FF2B5EF4-FFF2-40B4-BE49-F238E27FC236}">
              <a16:creationId xmlns:a16="http://schemas.microsoft.com/office/drawing/2014/main" id="{E27EA525-5023-42DF-AB5E-F304922D2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009100" y="9121141"/>
          <a:ext cx="1080000" cy="628785"/>
        </a:xfrm>
        <a:prstGeom prst="rect">
          <a:avLst/>
        </a:prstGeom>
      </xdr:spPr>
    </xdr:pic>
    <xdr:clientData/>
  </xdr:twoCellAnchor>
  <xdr:twoCellAnchor>
    <xdr:from>
      <xdr:col>4</xdr:col>
      <xdr:colOff>328200</xdr:colOff>
      <xdr:row>229</xdr:row>
      <xdr:rowOff>114338</xdr:rowOff>
    </xdr:from>
    <xdr:to>
      <xdr:col>4</xdr:col>
      <xdr:colOff>940200</xdr:colOff>
      <xdr:row>229</xdr:row>
      <xdr:rowOff>560614</xdr:rowOff>
    </xdr:to>
    <xdr:pic>
      <xdr:nvPicPr>
        <xdr:cNvPr id="622" name="Picture 509">
          <a:extLst>
            <a:ext uri="{FF2B5EF4-FFF2-40B4-BE49-F238E27FC236}">
              <a16:creationId xmlns:a16="http://schemas.microsoft.com/office/drawing/2014/main" id="{9C1A84F7-AA8C-4425-A3AA-3DACCBA31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243100" y="13357898"/>
          <a:ext cx="612000" cy="446276"/>
        </a:xfrm>
        <a:prstGeom prst="rect">
          <a:avLst/>
        </a:prstGeom>
      </xdr:spPr>
    </xdr:pic>
    <xdr:clientData/>
  </xdr:twoCellAnchor>
  <xdr:twoCellAnchor>
    <xdr:from>
      <xdr:col>4</xdr:col>
      <xdr:colOff>138634</xdr:colOff>
      <xdr:row>224</xdr:row>
      <xdr:rowOff>63549</xdr:rowOff>
    </xdr:from>
    <xdr:to>
      <xdr:col>4</xdr:col>
      <xdr:colOff>1129767</xdr:colOff>
      <xdr:row>224</xdr:row>
      <xdr:rowOff>639549</xdr:rowOff>
    </xdr:to>
    <xdr:pic>
      <xdr:nvPicPr>
        <xdr:cNvPr id="623" name="Picture 512">
          <a:extLst>
            <a:ext uri="{FF2B5EF4-FFF2-40B4-BE49-F238E27FC236}">
              <a16:creationId xmlns:a16="http://schemas.microsoft.com/office/drawing/2014/main" id="{DF519E19-8FD4-4722-9F3F-82F0236FE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5053534" y="9840009"/>
          <a:ext cx="991133" cy="576000"/>
        </a:xfrm>
        <a:prstGeom prst="rect">
          <a:avLst/>
        </a:prstGeom>
      </xdr:spPr>
    </xdr:pic>
    <xdr:clientData/>
  </xdr:twoCellAnchor>
  <xdr:twoCellAnchor>
    <xdr:from>
      <xdr:col>4</xdr:col>
      <xdr:colOff>142520</xdr:colOff>
      <xdr:row>216</xdr:row>
      <xdr:rowOff>31809</xdr:rowOff>
    </xdr:from>
    <xdr:to>
      <xdr:col>4</xdr:col>
      <xdr:colOff>1125880</xdr:colOff>
      <xdr:row>216</xdr:row>
      <xdr:rowOff>643809</xdr:rowOff>
    </xdr:to>
    <xdr:pic>
      <xdr:nvPicPr>
        <xdr:cNvPr id="624" name="Picture 524">
          <a:extLst>
            <a:ext uri="{FF2B5EF4-FFF2-40B4-BE49-F238E27FC236}">
              <a16:creationId xmlns:a16="http://schemas.microsoft.com/office/drawing/2014/main" id="{F0DC430C-20B6-4833-95B2-00EBD3E32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057420" y="4260909"/>
          <a:ext cx="983360" cy="612000"/>
        </a:xfrm>
        <a:prstGeom prst="rect">
          <a:avLst/>
        </a:prstGeom>
      </xdr:spPr>
    </xdr:pic>
    <xdr:clientData/>
  </xdr:twoCellAnchor>
  <xdr:twoCellAnchor>
    <xdr:from>
      <xdr:col>4</xdr:col>
      <xdr:colOff>166200</xdr:colOff>
      <xdr:row>217</xdr:row>
      <xdr:rowOff>82550</xdr:rowOff>
    </xdr:from>
    <xdr:to>
      <xdr:col>4</xdr:col>
      <xdr:colOff>1102200</xdr:colOff>
      <xdr:row>217</xdr:row>
      <xdr:rowOff>642550</xdr:rowOff>
    </xdr:to>
    <xdr:pic>
      <xdr:nvPicPr>
        <xdr:cNvPr id="625" name="Picture 525">
          <a:extLst>
            <a:ext uri="{FF2B5EF4-FFF2-40B4-BE49-F238E27FC236}">
              <a16:creationId xmlns:a16="http://schemas.microsoft.com/office/drawing/2014/main" id="{4DB19856-85E7-4409-97D1-2241CA348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081100" y="5005070"/>
          <a:ext cx="936000" cy="560000"/>
        </a:xfrm>
        <a:prstGeom prst="rect">
          <a:avLst/>
        </a:prstGeom>
      </xdr:spPr>
    </xdr:pic>
    <xdr:clientData/>
  </xdr:twoCellAnchor>
  <xdr:twoCellAnchor>
    <xdr:from>
      <xdr:col>4</xdr:col>
      <xdr:colOff>418200</xdr:colOff>
      <xdr:row>215</xdr:row>
      <xdr:rowOff>31782</xdr:rowOff>
    </xdr:from>
    <xdr:to>
      <xdr:col>4</xdr:col>
      <xdr:colOff>850200</xdr:colOff>
      <xdr:row>215</xdr:row>
      <xdr:rowOff>674496</xdr:rowOff>
    </xdr:to>
    <xdr:pic>
      <xdr:nvPicPr>
        <xdr:cNvPr id="626" name="Picture 551">
          <a:extLst>
            <a:ext uri="{FF2B5EF4-FFF2-40B4-BE49-F238E27FC236}">
              <a16:creationId xmlns:a16="http://schemas.microsoft.com/office/drawing/2014/main" id="{03676CE1-2C67-459A-B0A6-F55EB0108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5333100" y="3567462"/>
          <a:ext cx="432000" cy="642714"/>
        </a:xfrm>
        <a:prstGeom prst="rect">
          <a:avLst/>
        </a:prstGeom>
      </xdr:spPr>
    </xdr:pic>
    <xdr:clientData/>
  </xdr:twoCellAnchor>
  <xdr:twoCellAnchor>
    <xdr:from>
      <xdr:col>4</xdr:col>
      <xdr:colOff>220200</xdr:colOff>
      <xdr:row>232</xdr:row>
      <xdr:rowOff>25429</xdr:rowOff>
    </xdr:from>
    <xdr:to>
      <xdr:col>4</xdr:col>
      <xdr:colOff>1048200</xdr:colOff>
      <xdr:row>232</xdr:row>
      <xdr:rowOff>632917</xdr:rowOff>
    </xdr:to>
    <xdr:pic>
      <xdr:nvPicPr>
        <xdr:cNvPr id="627" name="Picture 582">
          <a:extLst>
            <a:ext uri="{FF2B5EF4-FFF2-40B4-BE49-F238E27FC236}">
              <a16:creationId xmlns:a16="http://schemas.microsoft.com/office/drawing/2014/main" id="{41949FF5-4CF2-475E-BB78-6A710F190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5135100" y="17429509"/>
          <a:ext cx="828000" cy="607488"/>
        </a:xfrm>
        <a:prstGeom prst="rect">
          <a:avLst/>
        </a:prstGeom>
      </xdr:spPr>
    </xdr:pic>
    <xdr:clientData/>
  </xdr:twoCellAnchor>
  <xdr:twoCellAnchor>
    <xdr:from>
      <xdr:col>4</xdr:col>
      <xdr:colOff>256200</xdr:colOff>
      <xdr:row>233</xdr:row>
      <xdr:rowOff>127010</xdr:rowOff>
    </xdr:from>
    <xdr:to>
      <xdr:col>4</xdr:col>
      <xdr:colOff>1012200</xdr:colOff>
      <xdr:row>233</xdr:row>
      <xdr:rowOff>550528</xdr:rowOff>
    </xdr:to>
    <xdr:pic>
      <xdr:nvPicPr>
        <xdr:cNvPr id="629" name="Picture 626">
          <a:extLst>
            <a:ext uri="{FF2B5EF4-FFF2-40B4-BE49-F238E27FC236}">
              <a16:creationId xmlns:a16="http://schemas.microsoft.com/office/drawing/2014/main" id="{A87B5FE7-BE02-4EF7-8611-520372D8E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171100" y="18917930"/>
          <a:ext cx="756000" cy="423518"/>
        </a:xfrm>
        <a:prstGeom prst="rect">
          <a:avLst/>
        </a:prstGeom>
      </xdr:spPr>
    </xdr:pic>
    <xdr:clientData/>
  </xdr:twoCellAnchor>
  <xdr:twoCellAnchor>
    <xdr:from>
      <xdr:col>4</xdr:col>
      <xdr:colOff>152238</xdr:colOff>
      <xdr:row>234</xdr:row>
      <xdr:rowOff>121478</xdr:rowOff>
    </xdr:from>
    <xdr:to>
      <xdr:col>4</xdr:col>
      <xdr:colOff>1116162</xdr:colOff>
      <xdr:row>234</xdr:row>
      <xdr:rowOff>661478</xdr:rowOff>
    </xdr:to>
    <xdr:pic>
      <xdr:nvPicPr>
        <xdr:cNvPr id="630" name="Picture 627">
          <a:extLst>
            <a:ext uri="{FF2B5EF4-FFF2-40B4-BE49-F238E27FC236}">
              <a16:creationId xmlns:a16="http://schemas.microsoft.com/office/drawing/2014/main" id="{55DEE1F0-4259-48F1-9DB0-D43D14AA0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067138" y="19605818"/>
          <a:ext cx="963924" cy="540000"/>
        </a:xfrm>
        <a:prstGeom prst="rect">
          <a:avLst/>
        </a:prstGeom>
      </xdr:spPr>
    </xdr:pic>
    <xdr:clientData/>
  </xdr:twoCellAnchor>
  <xdr:twoCellAnchor>
    <xdr:from>
      <xdr:col>4</xdr:col>
      <xdr:colOff>94200</xdr:colOff>
      <xdr:row>235</xdr:row>
      <xdr:rowOff>60737</xdr:rowOff>
    </xdr:from>
    <xdr:to>
      <xdr:col>4</xdr:col>
      <xdr:colOff>1174200</xdr:colOff>
      <xdr:row>235</xdr:row>
      <xdr:rowOff>665767</xdr:rowOff>
    </xdr:to>
    <xdr:pic>
      <xdr:nvPicPr>
        <xdr:cNvPr id="631" name="Picture 628">
          <a:extLst>
            <a:ext uri="{FF2B5EF4-FFF2-40B4-BE49-F238E27FC236}">
              <a16:creationId xmlns:a16="http://schemas.microsoft.com/office/drawing/2014/main" id="{27913BEB-7044-43D9-8D1C-C5DF8373D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009100" y="20238497"/>
          <a:ext cx="1080000" cy="605030"/>
        </a:xfrm>
        <a:prstGeom prst="rect">
          <a:avLst/>
        </a:prstGeom>
      </xdr:spPr>
    </xdr:pic>
    <xdr:clientData/>
  </xdr:twoCellAnchor>
  <xdr:twoCellAnchor>
    <xdr:from>
      <xdr:col>4</xdr:col>
      <xdr:colOff>346200</xdr:colOff>
      <xdr:row>214</xdr:row>
      <xdr:rowOff>63547</xdr:rowOff>
    </xdr:from>
    <xdr:to>
      <xdr:col>4</xdr:col>
      <xdr:colOff>922200</xdr:colOff>
      <xdr:row>214</xdr:row>
      <xdr:rowOff>655603</xdr:rowOff>
    </xdr:to>
    <xdr:pic>
      <xdr:nvPicPr>
        <xdr:cNvPr id="635" name="Picture 537">
          <a:extLst>
            <a:ext uri="{FF2B5EF4-FFF2-40B4-BE49-F238E27FC236}">
              <a16:creationId xmlns:a16="http://schemas.microsoft.com/office/drawing/2014/main" id="{C44D1C85-34E5-407D-AB19-E1FDC6B09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261100" y="2905807"/>
          <a:ext cx="576000" cy="592056"/>
        </a:xfrm>
        <a:prstGeom prst="rect">
          <a:avLst/>
        </a:prstGeom>
      </xdr:spPr>
    </xdr:pic>
    <xdr:clientData/>
  </xdr:twoCellAnchor>
  <xdr:twoCellAnchor>
    <xdr:from>
      <xdr:col>4</xdr:col>
      <xdr:colOff>359880</xdr:colOff>
      <xdr:row>244</xdr:row>
      <xdr:rowOff>25410</xdr:rowOff>
    </xdr:from>
    <xdr:to>
      <xdr:col>4</xdr:col>
      <xdr:colOff>908520</xdr:colOff>
      <xdr:row>244</xdr:row>
      <xdr:rowOff>676402</xdr:rowOff>
    </xdr:to>
    <xdr:pic>
      <xdr:nvPicPr>
        <xdr:cNvPr id="195" name="Picture 270">
          <a:extLst>
            <a:ext uri="{FF2B5EF4-FFF2-40B4-BE49-F238E27FC236}">
              <a16:creationId xmlns:a16="http://schemas.microsoft.com/office/drawing/2014/main" id="{06DCDEB2-CB81-4A20-93B7-CBB64CF74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274780" y="6334770"/>
          <a:ext cx="548640" cy="650992"/>
        </a:xfrm>
        <a:prstGeom prst="rect">
          <a:avLst/>
        </a:prstGeom>
      </xdr:spPr>
    </xdr:pic>
    <xdr:clientData/>
  </xdr:twoCellAnchor>
  <xdr:twoCellAnchor>
    <xdr:from>
      <xdr:col>4</xdr:col>
      <xdr:colOff>405600</xdr:colOff>
      <xdr:row>247</xdr:row>
      <xdr:rowOff>69852</xdr:rowOff>
    </xdr:from>
    <xdr:to>
      <xdr:col>4</xdr:col>
      <xdr:colOff>862800</xdr:colOff>
      <xdr:row>247</xdr:row>
      <xdr:rowOff>619370</xdr:rowOff>
    </xdr:to>
    <xdr:pic>
      <xdr:nvPicPr>
        <xdr:cNvPr id="196" name="Picture 271">
          <a:extLst>
            <a:ext uri="{FF2B5EF4-FFF2-40B4-BE49-F238E27FC236}">
              <a16:creationId xmlns:a16="http://schemas.microsoft.com/office/drawing/2014/main" id="{B4D629A9-DB3F-4822-A247-F34577929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320500" y="8459472"/>
          <a:ext cx="457200" cy="549518"/>
        </a:xfrm>
        <a:prstGeom prst="rect">
          <a:avLst/>
        </a:prstGeom>
      </xdr:spPr>
    </xdr:pic>
    <xdr:clientData/>
  </xdr:twoCellAnchor>
  <xdr:twoCellAnchor>
    <xdr:from>
      <xdr:col>4</xdr:col>
      <xdr:colOff>405600</xdr:colOff>
      <xdr:row>249</xdr:row>
      <xdr:rowOff>31753</xdr:rowOff>
    </xdr:from>
    <xdr:to>
      <xdr:col>4</xdr:col>
      <xdr:colOff>862800</xdr:colOff>
      <xdr:row>249</xdr:row>
      <xdr:rowOff>674306</xdr:rowOff>
    </xdr:to>
    <xdr:pic>
      <xdr:nvPicPr>
        <xdr:cNvPr id="197" name="Picture 296">
          <a:extLst>
            <a:ext uri="{FF2B5EF4-FFF2-40B4-BE49-F238E27FC236}">
              <a16:creationId xmlns:a16="http://schemas.microsoft.com/office/drawing/2014/main" id="{7176E4BE-ED04-4A94-AF85-EB99EDE7A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flipH="1">
          <a:off x="5320500" y="9808213"/>
          <a:ext cx="457200" cy="642553"/>
        </a:xfrm>
        <a:prstGeom prst="rect">
          <a:avLst/>
        </a:prstGeom>
      </xdr:spPr>
    </xdr:pic>
    <xdr:clientData/>
  </xdr:twoCellAnchor>
  <xdr:twoCellAnchor>
    <xdr:from>
      <xdr:col>4</xdr:col>
      <xdr:colOff>470511</xdr:colOff>
      <xdr:row>239</xdr:row>
      <xdr:rowOff>50803</xdr:rowOff>
    </xdr:from>
    <xdr:to>
      <xdr:col>4</xdr:col>
      <xdr:colOff>797889</xdr:colOff>
      <xdr:row>239</xdr:row>
      <xdr:rowOff>655590</xdr:rowOff>
    </xdr:to>
    <xdr:pic>
      <xdr:nvPicPr>
        <xdr:cNvPr id="198" name="Picture 310">
          <a:extLst>
            <a:ext uri="{FF2B5EF4-FFF2-40B4-BE49-F238E27FC236}">
              <a16:creationId xmlns:a16="http://schemas.microsoft.com/office/drawing/2014/main" id="{C407D993-2479-405F-8347-9F1D425F0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5385411" y="2893063"/>
          <a:ext cx="327378" cy="604787"/>
        </a:xfrm>
        <a:prstGeom prst="rect">
          <a:avLst/>
        </a:prstGeom>
      </xdr:spPr>
    </xdr:pic>
    <xdr:clientData/>
  </xdr:twoCellAnchor>
  <xdr:twoCellAnchor>
    <xdr:from>
      <xdr:col>4</xdr:col>
      <xdr:colOff>405600</xdr:colOff>
      <xdr:row>251</xdr:row>
      <xdr:rowOff>25400</xdr:rowOff>
    </xdr:from>
    <xdr:to>
      <xdr:col>4</xdr:col>
      <xdr:colOff>862800</xdr:colOff>
      <xdr:row>251</xdr:row>
      <xdr:rowOff>668000</xdr:rowOff>
    </xdr:to>
    <xdr:pic>
      <xdr:nvPicPr>
        <xdr:cNvPr id="199" name="Picture 425">
          <a:extLst>
            <a:ext uri="{FF2B5EF4-FFF2-40B4-BE49-F238E27FC236}">
              <a16:creationId xmlns:a16="http://schemas.microsoft.com/office/drawing/2014/main" id="{9470A0F5-6763-44BB-930A-FCB82DC5F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5320500" y="11188700"/>
          <a:ext cx="457200" cy="642600"/>
        </a:xfrm>
        <a:prstGeom prst="rect">
          <a:avLst/>
        </a:prstGeom>
      </xdr:spPr>
    </xdr:pic>
    <xdr:clientData/>
  </xdr:twoCellAnchor>
  <xdr:twoCellAnchor>
    <xdr:from>
      <xdr:col>4</xdr:col>
      <xdr:colOff>314160</xdr:colOff>
      <xdr:row>248</xdr:row>
      <xdr:rowOff>19049</xdr:rowOff>
    </xdr:from>
    <xdr:to>
      <xdr:col>4</xdr:col>
      <xdr:colOff>954240</xdr:colOff>
      <xdr:row>248</xdr:row>
      <xdr:rowOff>688379</xdr:rowOff>
    </xdr:to>
    <xdr:pic>
      <xdr:nvPicPr>
        <xdr:cNvPr id="200" name="Picture 431">
          <a:extLst>
            <a:ext uri="{FF2B5EF4-FFF2-40B4-BE49-F238E27FC236}">
              <a16:creationId xmlns:a16="http://schemas.microsoft.com/office/drawing/2014/main" id="{933F98CC-631E-4513-90E9-6C235D70D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5229060" y="9102089"/>
          <a:ext cx="640080" cy="669330"/>
        </a:xfrm>
        <a:prstGeom prst="rect">
          <a:avLst/>
        </a:prstGeom>
      </xdr:spPr>
    </xdr:pic>
    <xdr:clientData/>
  </xdr:twoCellAnchor>
  <xdr:twoCellAnchor>
    <xdr:from>
      <xdr:col>4</xdr:col>
      <xdr:colOff>405600</xdr:colOff>
      <xdr:row>241</xdr:row>
      <xdr:rowOff>57166</xdr:rowOff>
    </xdr:from>
    <xdr:to>
      <xdr:col>4</xdr:col>
      <xdr:colOff>862800</xdr:colOff>
      <xdr:row>241</xdr:row>
      <xdr:rowOff>643834</xdr:rowOff>
    </xdr:to>
    <xdr:pic>
      <xdr:nvPicPr>
        <xdr:cNvPr id="201" name="Picture 436">
          <a:extLst>
            <a:ext uri="{FF2B5EF4-FFF2-40B4-BE49-F238E27FC236}">
              <a16:creationId xmlns:a16="http://schemas.microsoft.com/office/drawing/2014/main" id="{BD60E293-3FC1-43D2-8383-081DD5B9B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5320500" y="4286266"/>
          <a:ext cx="457200" cy="586668"/>
        </a:xfrm>
        <a:prstGeom prst="rect">
          <a:avLst/>
        </a:prstGeom>
      </xdr:spPr>
    </xdr:pic>
    <xdr:clientData/>
  </xdr:twoCellAnchor>
  <xdr:twoCellAnchor>
    <xdr:from>
      <xdr:col>4</xdr:col>
      <xdr:colOff>405600</xdr:colOff>
      <xdr:row>253</xdr:row>
      <xdr:rowOff>50805</xdr:rowOff>
    </xdr:from>
    <xdr:to>
      <xdr:col>4</xdr:col>
      <xdr:colOff>862800</xdr:colOff>
      <xdr:row>253</xdr:row>
      <xdr:rowOff>658653</xdr:rowOff>
    </xdr:to>
    <xdr:pic>
      <xdr:nvPicPr>
        <xdr:cNvPr id="202" name="Picture 446">
          <a:extLst>
            <a:ext uri="{FF2B5EF4-FFF2-40B4-BE49-F238E27FC236}">
              <a16:creationId xmlns:a16="http://schemas.microsoft.com/office/drawing/2014/main" id="{4A0815E5-C35D-44CA-87ED-20D46AAA7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5320500" y="12600945"/>
          <a:ext cx="457200" cy="607848"/>
        </a:xfrm>
        <a:prstGeom prst="rect">
          <a:avLst/>
        </a:prstGeom>
      </xdr:spPr>
    </xdr:pic>
    <xdr:clientData/>
  </xdr:twoCellAnchor>
  <xdr:twoCellAnchor>
    <xdr:from>
      <xdr:col>4</xdr:col>
      <xdr:colOff>405600</xdr:colOff>
      <xdr:row>254</xdr:row>
      <xdr:rowOff>57155</xdr:rowOff>
    </xdr:from>
    <xdr:to>
      <xdr:col>4</xdr:col>
      <xdr:colOff>862800</xdr:colOff>
      <xdr:row>254</xdr:row>
      <xdr:rowOff>644378</xdr:rowOff>
    </xdr:to>
    <xdr:pic>
      <xdr:nvPicPr>
        <xdr:cNvPr id="203" name="Picture 453">
          <a:extLst>
            <a:ext uri="{FF2B5EF4-FFF2-40B4-BE49-F238E27FC236}">
              <a16:creationId xmlns:a16="http://schemas.microsoft.com/office/drawing/2014/main" id="{7E7AD546-6540-4EFD-9196-ABFD0E35A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5320500" y="13300715"/>
          <a:ext cx="457200" cy="587223"/>
        </a:xfrm>
        <a:prstGeom prst="rect">
          <a:avLst/>
        </a:prstGeom>
      </xdr:spPr>
    </xdr:pic>
    <xdr:clientData/>
  </xdr:twoCellAnchor>
  <xdr:twoCellAnchor>
    <xdr:from>
      <xdr:col>4</xdr:col>
      <xdr:colOff>405600</xdr:colOff>
      <xdr:row>250</xdr:row>
      <xdr:rowOff>38103</xdr:rowOff>
    </xdr:from>
    <xdr:to>
      <xdr:col>4</xdr:col>
      <xdr:colOff>862800</xdr:colOff>
      <xdr:row>250</xdr:row>
      <xdr:rowOff>661746</xdr:rowOff>
    </xdr:to>
    <xdr:pic>
      <xdr:nvPicPr>
        <xdr:cNvPr id="204" name="Picture 454">
          <a:extLst>
            <a:ext uri="{FF2B5EF4-FFF2-40B4-BE49-F238E27FC236}">
              <a16:creationId xmlns:a16="http://schemas.microsoft.com/office/drawing/2014/main" id="{DB33DD26-5E13-43D3-8CFA-4754D656F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5320500" y="10507983"/>
          <a:ext cx="457200" cy="623643"/>
        </a:xfrm>
        <a:prstGeom prst="rect">
          <a:avLst/>
        </a:prstGeom>
      </xdr:spPr>
    </xdr:pic>
    <xdr:clientData/>
  </xdr:twoCellAnchor>
  <xdr:twoCellAnchor>
    <xdr:from>
      <xdr:col>4</xdr:col>
      <xdr:colOff>405600</xdr:colOff>
      <xdr:row>246</xdr:row>
      <xdr:rowOff>57163</xdr:rowOff>
    </xdr:from>
    <xdr:to>
      <xdr:col>4</xdr:col>
      <xdr:colOff>862800</xdr:colOff>
      <xdr:row>246</xdr:row>
      <xdr:rowOff>661156</xdr:rowOff>
    </xdr:to>
    <xdr:pic>
      <xdr:nvPicPr>
        <xdr:cNvPr id="205" name="Picture 465">
          <a:extLst>
            <a:ext uri="{FF2B5EF4-FFF2-40B4-BE49-F238E27FC236}">
              <a16:creationId xmlns:a16="http://schemas.microsoft.com/office/drawing/2014/main" id="{47B2DD22-4854-4FA1-AADD-2ECCFAC3D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5320500" y="7753363"/>
          <a:ext cx="457200" cy="603993"/>
        </a:xfrm>
        <a:prstGeom prst="rect">
          <a:avLst/>
        </a:prstGeom>
      </xdr:spPr>
    </xdr:pic>
    <xdr:clientData/>
  </xdr:twoCellAnchor>
  <xdr:twoCellAnchor>
    <xdr:from>
      <xdr:col>4</xdr:col>
      <xdr:colOff>465290</xdr:colOff>
      <xdr:row>236</xdr:row>
      <xdr:rowOff>31749</xdr:rowOff>
    </xdr:from>
    <xdr:to>
      <xdr:col>4</xdr:col>
      <xdr:colOff>803110</xdr:colOff>
      <xdr:row>236</xdr:row>
      <xdr:rowOff>673696</xdr:rowOff>
    </xdr:to>
    <xdr:pic>
      <xdr:nvPicPr>
        <xdr:cNvPr id="206" name="Picture 487">
          <a:extLst>
            <a:ext uri="{FF2B5EF4-FFF2-40B4-BE49-F238E27FC236}">
              <a16:creationId xmlns:a16="http://schemas.microsoft.com/office/drawing/2014/main" id="{485EC661-2E68-40E8-9446-383EB52E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5380190" y="793749"/>
          <a:ext cx="337820" cy="641947"/>
        </a:xfrm>
        <a:prstGeom prst="rect">
          <a:avLst/>
        </a:prstGeom>
      </xdr:spPr>
    </xdr:pic>
    <xdr:clientData/>
  </xdr:twoCellAnchor>
  <xdr:twoCellAnchor>
    <xdr:from>
      <xdr:col>4</xdr:col>
      <xdr:colOff>418200</xdr:colOff>
      <xdr:row>245</xdr:row>
      <xdr:rowOff>50813</xdr:rowOff>
    </xdr:from>
    <xdr:to>
      <xdr:col>4</xdr:col>
      <xdr:colOff>850200</xdr:colOff>
      <xdr:row>245</xdr:row>
      <xdr:rowOff>636794</xdr:rowOff>
    </xdr:to>
    <xdr:pic>
      <xdr:nvPicPr>
        <xdr:cNvPr id="207" name="Picture 495">
          <a:extLst>
            <a:ext uri="{FF2B5EF4-FFF2-40B4-BE49-F238E27FC236}">
              <a16:creationId xmlns:a16="http://schemas.microsoft.com/office/drawing/2014/main" id="{F2255563-0949-4A1B-8B31-E2F8E0E0D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flipH="1">
          <a:off x="5333100" y="7053593"/>
          <a:ext cx="432000" cy="585981"/>
        </a:xfrm>
        <a:prstGeom prst="rect">
          <a:avLst/>
        </a:prstGeom>
      </xdr:spPr>
    </xdr:pic>
    <xdr:clientData/>
  </xdr:twoCellAnchor>
  <xdr:twoCellAnchor>
    <xdr:from>
      <xdr:col>4</xdr:col>
      <xdr:colOff>256200</xdr:colOff>
      <xdr:row>243</xdr:row>
      <xdr:rowOff>44524</xdr:rowOff>
    </xdr:from>
    <xdr:to>
      <xdr:col>4</xdr:col>
      <xdr:colOff>1012200</xdr:colOff>
      <xdr:row>243</xdr:row>
      <xdr:rowOff>664674</xdr:rowOff>
    </xdr:to>
    <xdr:pic>
      <xdr:nvPicPr>
        <xdr:cNvPr id="208" name="Picture 496">
          <a:extLst>
            <a:ext uri="{FF2B5EF4-FFF2-40B4-BE49-F238E27FC236}">
              <a16:creationId xmlns:a16="http://schemas.microsoft.com/office/drawing/2014/main" id="{323B0BD6-0CAF-40EC-9048-C10A714F9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5171100" y="5660464"/>
          <a:ext cx="756000" cy="620150"/>
        </a:xfrm>
        <a:prstGeom prst="rect">
          <a:avLst/>
        </a:prstGeom>
      </xdr:spPr>
    </xdr:pic>
    <xdr:clientData/>
  </xdr:twoCellAnchor>
  <xdr:twoCellAnchor>
    <xdr:from>
      <xdr:col>4</xdr:col>
      <xdr:colOff>346200</xdr:colOff>
      <xdr:row>240</xdr:row>
      <xdr:rowOff>44469</xdr:rowOff>
    </xdr:from>
    <xdr:to>
      <xdr:col>4</xdr:col>
      <xdr:colOff>922200</xdr:colOff>
      <xdr:row>240</xdr:row>
      <xdr:rowOff>661549</xdr:rowOff>
    </xdr:to>
    <xdr:pic>
      <xdr:nvPicPr>
        <xdr:cNvPr id="209" name="Picture 576">
          <a:extLst>
            <a:ext uri="{FF2B5EF4-FFF2-40B4-BE49-F238E27FC236}">
              <a16:creationId xmlns:a16="http://schemas.microsoft.com/office/drawing/2014/main" id="{8472CEBC-E540-4CFD-B24A-ED8FC2BDC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5261100" y="3580149"/>
          <a:ext cx="576000" cy="617080"/>
        </a:xfrm>
        <a:prstGeom prst="rect">
          <a:avLst/>
        </a:prstGeom>
      </xdr:spPr>
    </xdr:pic>
    <xdr:clientData/>
  </xdr:twoCellAnchor>
  <xdr:twoCellAnchor>
    <xdr:from>
      <xdr:col>4</xdr:col>
      <xdr:colOff>418200</xdr:colOff>
      <xdr:row>252</xdr:row>
      <xdr:rowOff>57189</xdr:rowOff>
    </xdr:from>
    <xdr:to>
      <xdr:col>4</xdr:col>
      <xdr:colOff>850200</xdr:colOff>
      <xdr:row>252</xdr:row>
      <xdr:rowOff>666923</xdr:rowOff>
    </xdr:to>
    <xdr:pic>
      <xdr:nvPicPr>
        <xdr:cNvPr id="210" name="Picture 604">
          <a:extLst>
            <a:ext uri="{FF2B5EF4-FFF2-40B4-BE49-F238E27FC236}">
              <a16:creationId xmlns:a16="http://schemas.microsoft.com/office/drawing/2014/main" id="{18F1BADE-A365-466F-BCF1-4C410BAAB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5333100" y="11913909"/>
          <a:ext cx="432000" cy="609734"/>
        </a:xfrm>
        <a:prstGeom prst="rect">
          <a:avLst/>
        </a:prstGeom>
      </xdr:spPr>
    </xdr:pic>
    <xdr:clientData/>
  </xdr:twoCellAnchor>
  <xdr:twoCellAnchor>
    <xdr:from>
      <xdr:col>4</xdr:col>
      <xdr:colOff>400200</xdr:colOff>
      <xdr:row>242</xdr:row>
      <xdr:rowOff>71804</xdr:rowOff>
    </xdr:from>
    <xdr:to>
      <xdr:col>4</xdr:col>
      <xdr:colOff>868200</xdr:colOff>
      <xdr:row>242</xdr:row>
      <xdr:rowOff>650025</xdr:rowOff>
    </xdr:to>
    <xdr:pic>
      <xdr:nvPicPr>
        <xdr:cNvPr id="211" name="Picture 645">
          <a:extLst>
            <a:ext uri="{FF2B5EF4-FFF2-40B4-BE49-F238E27FC236}">
              <a16:creationId xmlns:a16="http://schemas.microsoft.com/office/drawing/2014/main" id="{5B578D18-AC5D-41DF-AC34-268DD00BC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5315100" y="4994324"/>
          <a:ext cx="468000" cy="578221"/>
        </a:xfrm>
        <a:prstGeom prst="rect">
          <a:avLst/>
        </a:prstGeom>
      </xdr:spPr>
    </xdr:pic>
    <xdr:clientData/>
  </xdr:twoCellAnchor>
  <xdr:twoCellAnchor>
    <xdr:from>
      <xdr:col>4</xdr:col>
      <xdr:colOff>472200</xdr:colOff>
      <xdr:row>238</xdr:row>
      <xdr:rowOff>31775</xdr:rowOff>
    </xdr:from>
    <xdr:to>
      <xdr:col>4</xdr:col>
      <xdr:colOff>796200</xdr:colOff>
      <xdr:row>238</xdr:row>
      <xdr:rowOff>684019</xdr:rowOff>
    </xdr:to>
    <xdr:pic>
      <xdr:nvPicPr>
        <xdr:cNvPr id="212" name="Picture 649">
          <a:extLst>
            <a:ext uri="{FF2B5EF4-FFF2-40B4-BE49-F238E27FC236}">
              <a16:creationId xmlns:a16="http://schemas.microsoft.com/office/drawing/2014/main" id="{CDA2637B-4A7A-49A6-9B08-5C3D2EF42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5387100" y="2180615"/>
          <a:ext cx="324000" cy="652244"/>
        </a:xfrm>
        <a:prstGeom prst="rect">
          <a:avLst/>
        </a:prstGeom>
      </xdr:spPr>
    </xdr:pic>
    <xdr:clientData/>
  </xdr:twoCellAnchor>
  <xdr:twoCellAnchor>
    <xdr:from>
      <xdr:col>4</xdr:col>
      <xdr:colOff>490200</xdr:colOff>
      <xdr:row>237</xdr:row>
      <xdr:rowOff>38110</xdr:rowOff>
    </xdr:from>
    <xdr:to>
      <xdr:col>4</xdr:col>
      <xdr:colOff>778200</xdr:colOff>
      <xdr:row>237</xdr:row>
      <xdr:rowOff>656947</xdr:rowOff>
    </xdr:to>
    <xdr:pic>
      <xdr:nvPicPr>
        <xdr:cNvPr id="213" name="Picture 650">
          <a:extLst>
            <a:ext uri="{FF2B5EF4-FFF2-40B4-BE49-F238E27FC236}">
              <a16:creationId xmlns:a16="http://schemas.microsoft.com/office/drawing/2014/main" id="{EB82CC4E-9F77-49B8-A97F-1A734EE15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5405100" y="1493530"/>
          <a:ext cx="288000" cy="618837"/>
        </a:xfrm>
        <a:prstGeom prst="rect">
          <a:avLst/>
        </a:prstGeom>
      </xdr:spPr>
    </xdr:pic>
    <xdr:clientData/>
  </xdr:twoCellAnchor>
  <xdr:twoCellAnchor>
    <xdr:from>
      <xdr:col>4</xdr:col>
      <xdr:colOff>400200</xdr:colOff>
      <xdr:row>255</xdr:row>
      <xdr:rowOff>57180</xdr:rowOff>
    </xdr:from>
    <xdr:to>
      <xdr:col>4</xdr:col>
      <xdr:colOff>868200</xdr:colOff>
      <xdr:row>255</xdr:row>
      <xdr:rowOff>640822</xdr:rowOff>
    </xdr:to>
    <xdr:pic>
      <xdr:nvPicPr>
        <xdr:cNvPr id="214" name="Picture 2">
          <a:extLst>
            <a:ext uri="{FF2B5EF4-FFF2-40B4-BE49-F238E27FC236}">
              <a16:creationId xmlns:a16="http://schemas.microsoft.com/office/drawing/2014/main" id="{E3DBE85B-B55B-48E7-99CD-1F2483745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5315100" y="13994160"/>
          <a:ext cx="468000" cy="583642"/>
        </a:xfrm>
        <a:prstGeom prst="rect">
          <a:avLst/>
        </a:prstGeom>
      </xdr:spPr>
    </xdr:pic>
    <xdr:clientData/>
  </xdr:twoCellAnchor>
  <xdr:twoCellAnchor>
    <xdr:from>
      <xdr:col>4</xdr:col>
      <xdr:colOff>418200</xdr:colOff>
      <xdr:row>257</xdr:row>
      <xdr:rowOff>69868</xdr:rowOff>
    </xdr:from>
    <xdr:to>
      <xdr:col>4</xdr:col>
      <xdr:colOff>850200</xdr:colOff>
      <xdr:row>257</xdr:row>
      <xdr:rowOff>614566</xdr:rowOff>
    </xdr:to>
    <xdr:pic>
      <xdr:nvPicPr>
        <xdr:cNvPr id="215" name="Picture 5">
          <a:extLst>
            <a:ext uri="{FF2B5EF4-FFF2-40B4-BE49-F238E27FC236}">
              <a16:creationId xmlns:a16="http://schemas.microsoft.com/office/drawing/2014/main" id="{5837B8C7-6F8C-423D-9EBF-FC74DE7A5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5333100" y="15393688"/>
          <a:ext cx="432000" cy="544698"/>
        </a:xfrm>
        <a:prstGeom prst="rect">
          <a:avLst/>
        </a:prstGeom>
      </xdr:spPr>
    </xdr:pic>
    <xdr:clientData/>
  </xdr:twoCellAnchor>
  <xdr:twoCellAnchor>
    <xdr:from>
      <xdr:col>4</xdr:col>
      <xdr:colOff>328200</xdr:colOff>
      <xdr:row>256</xdr:row>
      <xdr:rowOff>76200</xdr:rowOff>
    </xdr:from>
    <xdr:to>
      <xdr:col>4</xdr:col>
      <xdr:colOff>940200</xdr:colOff>
      <xdr:row>256</xdr:row>
      <xdr:rowOff>609261</xdr:rowOff>
    </xdr:to>
    <xdr:pic>
      <xdr:nvPicPr>
        <xdr:cNvPr id="216" name="Picture 13">
          <a:extLst>
            <a:ext uri="{FF2B5EF4-FFF2-40B4-BE49-F238E27FC236}">
              <a16:creationId xmlns:a16="http://schemas.microsoft.com/office/drawing/2014/main" id="{80C9046E-004C-40FC-8512-836B69C0B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5243100" y="14706600"/>
          <a:ext cx="612000" cy="533061"/>
        </a:xfrm>
        <a:prstGeom prst="rect">
          <a:avLst/>
        </a:prstGeom>
      </xdr:spPr>
    </xdr:pic>
    <xdr:clientData/>
  </xdr:twoCellAnchor>
  <xdr:twoCellAnchor>
    <xdr:from>
      <xdr:col>4</xdr:col>
      <xdr:colOff>497040</xdr:colOff>
      <xdr:row>258</xdr:row>
      <xdr:rowOff>139711</xdr:rowOff>
    </xdr:from>
    <xdr:to>
      <xdr:col>4</xdr:col>
      <xdr:colOff>771360</xdr:colOff>
      <xdr:row>258</xdr:row>
      <xdr:rowOff>523860</xdr:rowOff>
    </xdr:to>
    <xdr:pic>
      <xdr:nvPicPr>
        <xdr:cNvPr id="219" name="Picture 388">
          <a:extLst>
            <a:ext uri="{FF2B5EF4-FFF2-40B4-BE49-F238E27FC236}">
              <a16:creationId xmlns:a16="http://schemas.microsoft.com/office/drawing/2014/main" id="{5D0884FC-1EAC-45A3-93E9-B91CFFF0F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5411940" y="901711"/>
          <a:ext cx="274320" cy="384149"/>
        </a:xfrm>
        <a:prstGeom prst="rect">
          <a:avLst/>
        </a:prstGeom>
      </xdr:spPr>
    </xdr:pic>
    <xdr:clientData/>
  </xdr:twoCellAnchor>
  <xdr:twoCellAnchor>
    <xdr:from>
      <xdr:col>4</xdr:col>
      <xdr:colOff>450050</xdr:colOff>
      <xdr:row>259</xdr:row>
      <xdr:rowOff>76200</xdr:rowOff>
    </xdr:from>
    <xdr:to>
      <xdr:col>4</xdr:col>
      <xdr:colOff>818350</xdr:colOff>
      <xdr:row>259</xdr:row>
      <xdr:rowOff>591956</xdr:rowOff>
    </xdr:to>
    <xdr:pic>
      <xdr:nvPicPr>
        <xdr:cNvPr id="221" name="Picture 390">
          <a:extLst>
            <a:ext uri="{FF2B5EF4-FFF2-40B4-BE49-F238E27FC236}">
              <a16:creationId xmlns:a16="http://schemas.microsoft.com/office/drawing/2014/main" id="{21FA79E6-5B65-4578-BA47-3037F99A9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5364950" y="1531620"/>
          <a:ext cx="368300" cy="515756"/>
        </a:xfrm>
        <a:prstGeom prst="rect">
          <a:avLst/>
        </a:prstGeom>
      </xdr:spPr>
    </xdr:pic>
    <xdr:clientData/>
  </xdr:twoCellAnchor>
  <xdr:twoCellAnchor>
    <xdr:from>
      <xdr:col>4</xdr:col>
      <xdr:colOff>405600</xdr:colOff>
      <xdr:row>260</xdr:row>
      <xdr:rowOff>25405</xdr:rowOff>
    </xdr:from>
    <xdr:to>
      <xdr:col>4</xdr:col>
      <xdr:colOff>862800</xdr:colOff>
      <xdr:row>260</xdr:row>
      <xdr:rowOff>670319</xdr:rowOff>
    </xdr:to>
    <xdr:pic>
      <xdr:nvPicPr>
        <xdr:cNvPr id="223" name="Picture 405">
          <a:extLst>
            <a:ext uri="{FF2B5EF4-FFF2-40B4-BE49-F238E27FC236}">
              <a16:creationId xmlns:a16="http://schemas.microsoft.com/office/drawing/2014/main" id="{1E226446-2138-44DC-B1D6-945FD1426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5320500" y="4947925"/>
          <a:ext cx="457200" cy="644914"/>
        </a:xfrm>
        <a:prstGeom prst="rect">
          <a:avLst/>
        </a:prstGeom>
      </xdr:spPr>
    </xdr:pic>
    <xdr:clientData/>
  </xdr:twoCellAnchor>
  <xdr:twoCellAnchor>
    <xdr:from>
      <xdr:col>4</xdr:col>
      <xdr:colOff>405600</xdr:colOff>
      <xdr:row>261</xdr:row>
      <xdr:rowOff>31751</xdr:rowOff>
    </xdr:from>
    <xdr:to>
      <xdr:col>4</xdr:col>
      <xdr:colOff>862800</xdr:colOff>
      <xdr:row>261</xdr:row>
      <xdr:rowOff>676119</xdr:rowOff>
    </xdr:to>
    <xdr:pic>
      <xdr:nvPicPr>
        <xdr:cNvPr id="224" name="Picture 406">
          <a:extLst>
            <a:ext uri="{FF2B5EF4-FFF2-40B4-BE49-F238E27FC236}">
              <a16:creationId xmlns:a16="http://schemas.microsoft.com/office/drawing/2014/main" id="{00587793-7CFD-4442-BFC0-6B2863731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320500" y="5647691"/>
          <a:ext cx="457200" cy="644368"/>
        </a:xfrm>
        <a:prstGeom prst="rect">
          <a:avLst/>
        </a:prstGeom>
      </xdr:spPr>
    </xdr:pic>
    <xdr:clientData/>
  </xdr:twoCellAnchor>
  <xdr:twoCellAnchor>
    <xdr:from>
      <xdr:col>4</xdr:col>
      <xdr:colOff>359880</xdr:colOff>
      <xdr:row>262</xdr:row>
      <xdr:rowOff>31763</xdr:rowOff>
    </xdr:from>
    <xdr:to>
      <xdr:col>4</xdr:col>
      <xdr:colOff>908520</xdr:colOff>
      <xdr:row>262</xdr:row>
      <xdr:rowOff>668630</xdr:rowOff>
    </xdr:to>
    <xdr:pic>
      <xdr:nvPicPr>
        <xdr:cNvPr id="225" name="Picture 407">
          <a:extLst>
            <a:ext uri="{FF2B5EF4-FFF2-40B4-BE49-F238E27FC236}">
              <a16:creationId xmlns:a16="http://schemas.microsoft.com/office/drawing/2014/main" id="{DD411334-B41C-4F42-BCDB-B1E0DD110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5274780" y="6341123"/>
          <a:ext cx="548640" cy="636867"/>
        </a:xfrm>
        <a:prstGeom prst="rect">
          <a:avLst/>
        </a:prstGeom>
      </xdr:spPr>
    </xdr:pic>
    <xdr:clientData/>
  </xdr:twoCellAnchor>
  <xdr:twoCellAnchor>
    <xdr:from>
      <xdr:col>4</xdr:col>
      <xdr:colOff>359880</xdr:colOff>
      <xdr:row>263</xdr:row>
      <xdr:rowOff>44462</xdr:rowOff>
    </xdr:from>
    <xdr:to>
      <xdr:col>4</xdr:col>
      <xdr:colOff>908520</xdr:colOff>
      <xdr:row>263</xdr:row>
      <xdr:rowOff>659069</xdr:rowOff>
    </xdr:to>
    <xdr:pic>
      <xdr:nvPicPr>
        <xdr:cNvPr id="226" name="Picture 408">
          <a:extLst>
            <a:ext uri="{FF2B5EF4-FFF2-40B4-BE49-F238E27FC236}">
              <a16:creationId xmlns:a16="http://schemas.microsoft.com/office/drawing/2014/main" id="{A4081CE6-C536-4434-86B9-10E944D68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5274780" y="7047242"/>
          <a:ext cx="548640" cy="614607"/>
        </a:xfrm>
        <a:prstGeom prst="rect">
          <a:avLst/>
        </a:prstGeom>
      </xdr:spPr>
    </xdr:pic>
    <xdr:clientData/>
  </xdr:twoCellAnchor>
  <xdr:twoCellAnchor>
    <xdr:from>
      <xdr:col>4</xdr:col>
      <xdr:colOff>328200</xdr:colOff>
      <xdr:row>264</xdr:row>
      <xdr:rowOff>50828</xdr:rowOff>
    </xdr:from>
    <xdr:to>
      <xdr:col>4</xdr:col>
      <xdr:colOff>940200</xdr:colOff>
      <xdr:row>264</xdr:row>
      <xdr:rowOff>665489</xdr:rowOff>
    </xdr:to>
    <xdr:pic>
      <xdr:nvPicPr>
        <xdr:cNvPr id="229" name="Picture 555">
          <a:extLst>
            <a:ext uri="{FF2B5EF4-FFF2-40B4-BE49-F238E27FC236}">
              <a16:creationId xmlns:a16="http://schemas.microsoft.com/office/drawing/2014/main" id="{12B87E3F-EBF3-4497-94FB-095F8371E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5243100" y="7747028"/>
          <a:ext cx="612000" cy="614661"/>
        </a:xfrm>
        <a:prstGeom prst="rect">
          <a:avLst/>
        </a:prstGeom>
      </xdr:spPr>
    </xdr:pic>
    <xdr:clientData/>
  </xdr:twoCellAnchor>
  <xdr:twoCellAnchor>
    <xdr:from>
      <xdr:col>4</xdr:col>
      <xdr:colOff>292200</xdr:colOff>
      <xdr:row>271</xdr:row>
      <xdr:rowOff>50823</xdr:rowOff>
    </xdr:from>
    <xdr:to>
      <xdr:col>4</xdr:col>
      <xdr:colOff>976200</xdr:colOff>
      <xdr:row>271</xdr:row>
      <xdr:rowOff>669796</xdr:rowOff>
    </xdr:to>
    <xdr:pic>
      <xdr:nvPicPr>
        <xdr:cNvPr id="235" name="Picture 557">
          <a:extLst>
            <a:ext uri="{FF2B5EF4-FFF2-40B4-BE49-F238E27FC236}">
              <a16:creationId xmlns:a16="http://schemas.microsoft.com/office/drawing/2014/main" id="{A5010A6B-EFB3-4AB7-BE55-87B3CD404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5207100" y="812823"/>
          <a:ext cx="684000" cy="618973"/>
        </a:xfrm>
        <a:prstGeom prst="rect">
          <a:avLst/>
        </a:prstGeom>
      </xdr:spPr>
    </xdr:pic>
    <xdr:clientData/>
  </xdr:twoCellAnchor>
  <xdr:twoCellAnchor>
    <xdr:from>
      <xdr:col>4</xdr:col>
      <xdr:colOff>256200</xdr:colOff>
      <xdr:row>272</xdr:row>
      <xdr:rowOff>76257</xdr:rowOff>
    </xdr:from>
    <xdr:to>
      <xdr:col>4</xdr:col>
      <xdr:colOff>1012200</xdr:colOff>
      <xdr:row>272</xdr:row>
      <xdr:rowOff>632309</xdr:rowOff>
    </xdr:to>
    <xdr:pic>
      <xdr:nvPicPr>
        <xdr:cNvPr id="236" name="Picture 558">
          <a:extLst>
            <a:ext uri="{FF2B5EF4-FFF2-40B4-BE49-F238E27FC236}">
              <a16:creationId xmlns:a16="http://schemas.microsoft.com/office/drawing/2014/main" id="{EB9EF948-D6A9-4D2E-A425-E4EFCB3AC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5171100" y="2225097"/>
          <a:ext cx="756000" cy="556052"/>
        </a:xfrm>
        <a:prstGeom prst="rect">
          <a:avLst/>
        </a:prstGeom>
      </xdr:spPr>
    </xdr:pic>
    <xdr:clientData/>
  </xdr:twoCellAnchor>
  <xdr:twoCellAnchor>
    <xdr:from>
      <xdr:col>4</xdr:col>
      <xdr:colOff>328200</xdr:colOff>
      <xdr:row>265</xdr:row>
      <xdr:rowOff>104921</xdr:rowOff>
    </xdr:from>
    <xdr:to>
      <xdr:col>4</xdr:col>
      <xdr:colOff>940200</xdr:colOff>
      <xdr:row>265</xdr:row>
      <xdr:rowOff>551860</xdr:rowOff>
    </xdr:to>
    <xdr:pic>
      <xdr:nvPicPr>
        <xdr:cNvPr id="286" name="Picture 629">
          <a:extLst>
            <a:ext uri="{FF2B5EF4-FFF2-40B4-BE49-F238E27FC236}">
              <a16:creationId xmlns:a16="http://schemas.microsoft.com/office/drawing/2014/main" id="{E20198A8-A1E8-49D4-803A-D22BFA9A2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319300" y="237155501"/>
          <a:ext cx="612000" cy="446939"/>
        </a:xfrm>
        <a:prstGeom prst="rect">
          <a:avLst/>
        </a:prstGeom>
      </xdr:spPr>
    </xdr:pic>
    <xdr:clientData/>
  </xdr:twoCellAnchor>
  <xdr:twoCellAnchor>
    <xdr:from>
      <xdr:col>4</xdr:col>
      <xdr:colOff>184200</xdr:colOff>
      <xdr:row>200</xdr:row>
      <xdr:rowOff>63525</xdr:rowOff>
    </xdr:from>
    <xdr:to>
      <xdr:col>4</xdr:col>
      <xdr:colOff>1084200</xdr:colOff>
      <xdr:row>200</xdr:row>
      <xdr:rowOff>659063</xdr:rowOff>
    </xdr:to>
    <xdr:pic>
      <xdr:nvPicPr>
        <xdr:cNvPr id="289" name="Picture 489">
          <a:extLst>
            <a:ext uri="{FF2B5EF4-FFF2-40B4-BE49-F238E27FC236}">
              <a16:creationId xmlns:a16="http://schemas.microsoft.com/office/drawing/2014/main" id="{DA46D6A8-E3BB-44FF-8833-3FC95AD45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5175300" y="239194365"/>
          <a:ext cx="900000" cy="595538"/>
        </a:xfrm>
        <a:prstGeom prst="rect">
          <a:avLst/>
        </a:prstGeom>
      </xdr:spPr>
    </xdr:pic>
    <xdr:clientData/>
  </xdr:twoCellAnchor>
  <xdr:twoCellAnchor>
    <xdr:from>
      <xdr:col>4</xdr:col>
      <xdr:colOff>292200</xdr:colOff>
      <xdr:row>266</xdr:row>
      <xdr:rowOff>101619</xdr:rowOff>
    </xdr:from>
    <xdr:to>
      <xdr:col>4</xdr:col>
      <xdr:colOff>976200</xdr:colOff>
      <xdr:row>266</xdr:row>
      <xdr:rowOff>569504</xdr:rowOff>
    </xdr:to>
    <xdr:pic>
      <xdr:nvPicPr>
        <xdr:cNvPr id="298" name="Picture 609">
          <a:extLst>
            <a:ext uri="{FF2B5EF4-FFF2-40B4-BE49-F238E27FC236}">
              <a16:creationId xmlns:a16="http://schemas.microsoft.com/office/drawing/2014/main" id="{37DAC7A1-220A-40A0-936A-C793B6519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5283300" y="244086399"/>
          <a:ext cx="684000" cy="467885"/>
        </a:xfrm>
        <a:prstGeom prst="rect">
          <a:avLst/>
        </a:prstGeom>
      </xdr:spPr>
    </xdr:pic>
    <xdr:clientData/>
  </xdr:twoCellAnchor>
  <xdr:twoCellAnchor>
    <xdr:from>
      <xdr:col>4</xdr:col>
      <xdr:colOff>472200</xdr:colOff>
      <xdr:row>267</xdr:row>
      <xdr:rowOff>69856</xdr:rowOff>
    </xdr:from>
    <xdr:to>
      <xdr:col>4</xdr:col>
      <xdr:colOff>796200</xdr:colOff>
      <xdr:row>267</xdr:row>
      <xdr:rowOff>579909</xdr:rowOff>
    </xdr:to>
    <xdr:pic>
      <xdr:nvPicPr>
        <xdr:cNvPr id="299" name="Picture 3">
          <a:extLst>
            <a:ext uri="{FF2B5EF4-FFF2-40B4-BE49-F238E27FC236}">
              <a16:creationId xmlns:a16="http://schemas.microsoft.com/office/drawing/2014/main" id="{B47F3C36-4758-49B4-AFD9-A74393C89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5463300" y="244748056"/>
          <a:ext cx="324000" cy="510053"/>
        </a:xfrm>
        <a:prstGeom prst="rect">
          <a:avLst/>
        </a:prstGeom>
      </xdr:spPr>
    </xdr:pic>
    <xdr:clientData/>
  </xdr:twoCellAnchor>
  <xdr:twoCellAnchor>
    <xdr:from>
      <xdr:col>4</xdr:col>
      <xdr:colOff>436200</xdr:colOff>
      <xdr:row>268</xdr:row>
      <xdr:rowOff>31750</xdr:rowOff>
    </xdr:from>
    <xdr:to>
      <xdr:col>4</xdr:col>
      <xdr:colOff>832200</xdr:colOff>
      <xdr:row>268</xdr:row>
      <xdr:rowOff>655148</xdr:rowOff>
    </xdr:to>
    <xdr:pic>
      <xdr:nvPicPr>
        <xdr:cNvPr id="300" name="Picture 14">
          <a:extLst>
            <a:ext uri="{FF2B5EF4-FFF2-40B4-BE49-F238E27FC236}">
              <a16:creationId xmlns:a16="http://schemas.microsoft.com/office/drawing/2014/main" id="{A6A91F3B-97ED-4AD3-ACFC-735E2D822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5427300" y="245403370"/>
          <a:ext cx="396000" cy="623398"/>
        </a:xfrm>
        <a:prstGeom prst="rect">
          <a:avLst/>
        </a:prstGeom>
      </xdr:spPr>
    </xdr:pic>
    <xdr:clientData/>
  </xdr:twoCellAnchor>
  <xdr:twoCellAnchor>
    <xdr:from>
      <xdr:col>4</xdr:col>
      <xdr:colOff>472200</xdr:colOff>
      <xdr:row>269</xdr:row>
      <xdr:rowOff>158775</xdr:rowOff>
    </xdr:from>
    <xdr:to>
      <xdr:col>4</xdr:col>
      <xdr:colOff>796200</xdr:colOff>
      <xdr:row>269</xdr:row>
      <xdr:rowOff>550136</xdr:rowOff>
    </xdr:to>
    <xdr:pic>
      <xdr:nvPicPr>
        <xdr:cNvPr id="302" name="Picture 16">
          <a:extLst>
            <a:ext uri="{FF2B5EF4-FFF2-40B4-BE49-F238E27FC236}">
              <a16:creationId xmlns:a16="http://schemas.microsoft.com/office/drawing/2014/main" id="{8FB1EA88-41F8-43A9-B2CF-9B17D9BAB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5463300" y="246917235"/>
          <a:ext cx="324000" cy="391361"/>
        </a:xfrm>
        <a:prstGeom prst="rect">
          <a:avLst/>
        </a:prstGeom>
      </xdr:spPr>
    </xdr:pic>
    <xdr:clientData/>
  </xdr:twoCellAnchor>
  <xdr:twoCellAnchor>
    <xdr:from>
      <xdr:col>4</xdr:col>
      <xdr:colOff>472200</xdr:colOff>
      <xdr:row>270</xdr:row>
      <xdr:rowOff>133379</xdr:rowOff>
    </xdr:from>
    <xdr:to>
      <xdr:col>4</xdr:col>
      <xdr:colOff>796200</xdr:colOff>
      <xdr:row>270</xdr:row>
      <xdr:rowOff>537160</xdr:rowOff>
    </xdr:to>
    <xdr:pic>
      <xdr:nvPicPr>
        <xdr:cNvPr id="306" name="Picture 21">
          <a:extLst>
            <a:ext uri="{FF2B5EF4-FFF2-40B4-BE49-F238E27FC236}">
              <a16:creationId xmlns:a16="http://schemas.microsoft.com/office/drawing/2014/main" id="{B01EF206-6B66-4275-8F5E-1110043AC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5463300" y="249665519"/>
          <a:ext cx="324000" cy="403781"/>
        </a:xfrm>
        <a:prstGeom prst="rect">
          <a:avLst/>
        </a:prstGeom>
      </xdr:spPr>
    </xdr:pic>
    <xdr:clientData/>
  </xdr:twoCellAnchor>
  <xdr:twoCellAnchor>
    <xdr:from>
      <xdr:col>4</xdr:col>
      <xdr:colOff>346200</xdr:colOff>
      <xdr:row>64</xdr:row>
      <xdr:rowOff>44463</xdr:rowOff>
    </xdr:from>
    <xdr:to>
      <xdr:col>4</xdr:col>
      <xdr:colOff>922200</xdr:colOff>
      <xdr:row>64</xdr:row>
      <xdr:rowOff>678215</xdr:rowOff>
    </xdr:to>
    <xdr:pic>
      <xdr:nvPicPr>
        <xdr:cNvPr id="309" name="Picture 597">
          <a:extLst>
            <a:ext uri="{FF2B5EF4-FFF2-40B4-BE49-F238E27FC236}">
              <a16:creationId xmlns:a16="http://schemas.microsoft.com/office/drawing/2014/main" id="{E53CBC04-16A4-46F3-97B6-779162F63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5337300" y="226693743"/>
          <a:ext cx="576000" cy="633752"/>
        </a:xfrm>
        <a:prstGeom prst="rect">
          <a:avLst/>
        </a:prstGeom>
      </xdr:spPr>
    </xdr:pic>
    <xdr:clientData/>
  </xdr:twoCellAnchor>
  <xdr:twoCellAnchor>
    <xdr:from>
      <xdr:col>4</xdr:col>
      <xdr:colOff>310200</xdr:colOff>
      <xdr:row>65</xdr:row>
      <xdr:rowOff>38114</xdr:rowOff>
    </xdr:from>
    <xdr:to>
      <xdr:col>4</xdr:col>
      <xdr:colOff>958200</xdr:colOff>
      <xdr:row>65</xdr:row>
      <xdr:rowOff>661661</xdr:rowOff>
    </xdr:to>
    <xdr:pic>
      <xdr:nvPicPr>
        <xdr:cNvPr id="310" name="Picture 598">
          <a:extLst>
            <a:ext uri="{FF2B5EF4-FFF2-40B4-BE49-F238E27FC236}">
              <a16:creationId xmlns:a16="http://schemas.microsoft.com/office/drawing/2014/main" id="{004174F1-283F-4481-910C-A6ED009DA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5301300" y="227380814"/>
          <a:ext cx="648000" cy="623547"/>
        </a:xfrm>
        <a:prstGeom prst="rect">
          <a:avLst/>
        </a:prstGeom>
      </xdr:spPr>
    </xdr:pic>
    <xdr:clientData/>
  </xdr:twoCellAnchor>
  <xdr:twoCellAnchor>
    <xdr:from>
      <xdr:col>4</xdr:col>
      <xdr:colOff>310200</xdr:colOff>
      <xdr:row>66</xdr:row>
      <xdr:rowOff>38120</xdr:rowOff>
    </xdr:from>
    <xdr:to>
      <xdr:col>4</xdr:col>
      <xdr:colOff>958200</xdr:colOff>
      <xdr:row>66</xdr:row>
      <xdr:rowOff>676103</xdr:rowOff>
    </xdr:to>
    <xdr:pic>
      <xdr:nvPicPr>
        <xdr:cNvPr id="311" name="Picture 599">
          <a:extLst>
            <a:ext uri="{FF2B5EF4-FFF2-40B4-BE49-F238E27FC236}">
              <a16:creationId xmlns:a16="http://schemas.microsoft.com/office/drawing/2014/main" id="{459F21AB-F24F-441E-93A1-80EC39E13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5301300" y="228074240"/>
          <a:ext cx="648000" cy="637983"/>
        </a:xfrm>
        <a:prstGeom prst="rect">
          <a:avLst/>
        </a:prstGeom>
      </xdr:spPr>
    </xdr:pic>
    <xdr:clientData/>
  </xdr:twoCellAnchor>
  <xdr:twoCellAnchor>
    <xdr:from>
      <xdr:col>4</xdr:col>
      <xdr:colOff>382200</xdr:colOff>
      <xdr:row>120</xdr:row>
      <xdr:rowOff>33136</xdr:rowOff>
    </xdr:from>
    <xdr:to>
      <xdr:col>4</xdr:col>
      <xdr:colOff>886200</xdr:colOff>
      <xdr:row>120</xdr:row>
      <xdr:rowOff>641556</xdr:rowOff>
    </xdr:to>
    <xdr:pic>
      <xdr:nvPicPr>
        <xdr:cNvPr id="313" name="Picture 630">
          <a:extLst>
            <a:ext uri="{FF2B5EF4-FFF2-40B4-BE49-F238E27FC236}">
              <a16:creationId xmlns:a16="http://schemas.microsoft.com/office/drawing/2014/main" id="{1F9ECBCF-B482-49D5-9A8C-D86509D61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373300" y="230149516"/>
          <a:ext cx="504000" cy="608420"/>
        </a:xfrm>
        <a:prstGeom prst="rect">
          <a:avLst/>
        </a:prstGeom>
      </xdr:spPr>
    </xdr:pic>
    <xdr:clientData/>
  </xdr:twoCellAnchor>
  <xdr:twoCellAnchor>
    <xdr:from>
      <xdr:col>4</xdr:col>
      <xdr:colOff>418200</xdr:colOff>
      <xdr:row>118</xdr:row>
      <xdr:rowOff>49696</xdr:rowOff>
    </xdr:from>
    <xdr:to>
      <xdr:col>4</xdr:col>
      <xdr:colOff>850200</xdr:colOff>
      <xdr:row>118</xdr:row>
      <xdr:rowOff>660670</xdr:rowOff>
    </xdr:to>
    <xdr:pic>
      <xdr:nvPicPr>
        <xdr:cNvPr id="314" name="Picture 633">
          <a:extLst>
            <a:ext uri="{FF2B5EF4-FFF2-40B4-BE49-F238E27FC236}">
              <a16:creationId xmlns:a16="http://schemas.microsoft.com/office/drawing/2014/main" id="{F17C281B-6EDB-4FCE-9ED4-B48B71FC3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409300" y="236406856"/>
          <a:ext cx="432000" cy="610974"/>
        </a:xfrm>
        <a:prstGeom prst="rect">
          <a:avLst/>
        </a:prstGeom>
      </xdr:spPr>
    </xdr:pic>
    <xdr:clientData/>
  </xdr:twoCellAnchor>
  <xdr:twoCellAnchor>
    <xdr:from>
      <xdr:col>4</xdr:col>
      <xdr:colOff>274200</xdr:colOff>
      <xdr:row>201</xdr:row>
      <xdr:rowOff>31772</xdr:rowOff>
    </xdr:from>
    <xdr:to>
      <xdr:col>4</xdr:col>
      <xdr:colOff>994200</xdr:colOff>
      <xdr:row>201</xdr:row>
      <xdr:rowOff>648402</xdr:rowOff>
    </xdr:to>
    <xdr:pic>
      <xdr:nvPicPr>
        <xdr:cNvPr id="315" name="Picture 523">
          <a:extLst>
            <a:ext uri="{FF2B5EF4-FFF2-40B4-BE49-F238E27FC236}">
              <a16:creationId xmlns:a16="http://schemas.microsoft.com/office/drawing/2014/main" id="{96173620-4B69-4EC3-9975-B12C7E596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265300" y="237082352"/>
          <a:ext cx="720000" cy="616630"/>
        </a:xfrm>
        <a:prstGeom prst="rect">
          <a:avLst/>
        </a:prstGeom>
      </xdr:spPr>
    </xdr:pic>
    <xdr:clientData/>
  </xdr:twoCellAnchor>
  <xdr:twoCellAnchor>
    <xdr:from>
      <xdr:col>4</xdr:col>
      <xdr:colOff>346200</xdr:colOff>
      <xdr:row>203</xdr:row>
      <xdr:rowOff>44468</xdr:rowOff>
    </xdr:from>
    <xdr:to>
      <xdr:col>4</xdr:col>
      <xdr:colOff>922200</xdr:colOff>
      <xdr:row>203</xdr:row>
      <xdr:rowOff>654284</xdr:rowOff>
    </xdr:to>
    <xdr:pic>
      <xdr:nvPicPr>
        <xdr:cNvPr id="316" name="Picture 534">
          <a:extLst>
            <a:ext uri="{FF2B5EF4-FFF2-40B4-BE49-F238E27FC236}">
              <a16:creationId xmlns:a16="http://schemas.microsoft.com/office/drawing/2014/main" id="{0A98C34F-F94A-4BC6-AD56-F574110A9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5337300" y="238481888"/>
          <a:ext cx="576000" cy="609816"/>
        </a:xfrm>
        <a:prstGeom prst="rect">
          <a:avLst/>
        </a:prstGeom>
      </xdr:spPr>
    </xdr:pic>
    <xdr:clientData/>
  </xdr:twoCellAnchor>
  <xdr:twoCellAnchor>
    <xdr:from>
      <xdr:col>4</xdr:col>
      <xdr:colOff>382200</xdr:colOff>
      <xdr:row>202</xdr:row>
      <xdr:rowOff>95278</xdr:rowOff>
    </xdr:from>
    <xdr:to>
      <xdr:col>4</xdr:col>
      <xdr:colOff>886200</xdr:colOff>
      <xdr:row>202</xdr:row>
      <xdr:rowOff>609509</xdr:rowOff>
    </xdr:to>
    <xdr:pic>
      <xdr:nvPicPr>
        <xdr:cNvPr id="317" name="Picture 535">
          <a:extLst>
            <a:ext uri="{FF2B5EF4-FFF2-40B4-BE49-F238E27FC236}">
              <a16:creationId xmlns:a16="http://schemas.microsoft.com/office/drawing/2014/main" id="{39E556D4-4AB8-4398-9BE6-CADBF4F7A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5373300" y="237839278"/>
          <a:ext cx="504000" cy="514231"/>
        </a:xfrm>
        <a:prstGeom prst="rect">
          <a:avLst/>
        </a:prstGeom>
      </xdr:spPr>
    </xdr:pic>
    <xdr:clientData/>
  </xdr:twoCellAnchor>
  <xdr:twoCellAnchor>
    <xdr:from>
      <xdr:col>4</xdr:col>
      <xdr:colOff>436200</xdr:colOff>
      <xdr:row>204</xdr:row>
      <xdr:rowOff>38125</xdr:rowOff>
    </xdr:from>
    <xdr:to>
      <xdr:col>4</xdr:col>
      <xdr:colOff>832200</xdr:colOff>
      <xdr:row>204</xdr:row>
      <xdr:rowOff>671566</xdr:rowOff>
    </xdr:to>
    <xdr:pic>
      <xdr:nvPicPr>
        <xdr:cNvPr id="318" name="Picture 536">
          <a:extLst>
            <a:ext uri="{FF2B5EF4-FFF2-40B4-BE49-F238E27FC236}">
              <a16:creationId xmlns:a16="http://schemas.microsoft.com/office/drawing/2014/main" id="{9D8A20F2-C77E-4A15-B4D8-68B5CC2F2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5427300" y="239168965"/>
          <a:ext cx="396000" cy="633441"/>
        </a:xfrm>
        <a:prstGeom prst="rect">
          <a:avLst/>
        </a:prstGeom>
      </xdr:spPr>
    </xdr:pic>
    <xdr:clientData/>
  </xdr:twoCellAnchor>
  <xdr:twoCellAnchor>
    <xdr:from>
      <xdr:col>4</xdr:col>
      <xdr:colOff>359880</xdr:colOff>
      <xdr:row>205</xdr:row>
      <xdr:rowOff>55039</xdr:rowOff>
    </xdr:from>
    <xdr:to>
      <xdr:col>4</xdr:col>
      <xdr:colOff>908520</xdr:colOff>
      <xdr:row>205</xdr:row>
      <xdr:rowOff>626476</xdr:rowOff>
    </xdr:to>
    <xdr:pic>
      <xdr:nvPicPr>
        <xdr:cNvPr id="319" name="Picture 600">
          <a:extLst>
            <a:ext uri="{FF2B5EF4-FFF2-40B4-BE49-F238E27FC236}">
              <a16:creationId xmlns:a16="http://schemas.microsoft.com/office/drawing/2014/main" id="{DB1F066F-6721-455F-9263-66030FAAE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5350980" y="239879299"/>
          <a:ext cx="548640" cy="571437"/>
        </a:xfrm>
        <a:prstGeom prst="rect">
          <a:avLst/>
        </a:prstGeom>
      </xdr:spPr>
    </xdr:pic>
    <xdr:clientData/>
  </xdr:twoCellAnchor>
  <xdr:twoCellAnchor>
    <xdr:from>
      <xdr:col>4</xdr:col>
      <xdr:colOff>472275</xdr:colOff>
      <xdr:row>206</xdr:row>
      <xdr:rowOff>111006</xdr:rowOff>
    </xdr:from>
    <xdr:to>
      <xdr:col>4</xdr:col>
      <xdr:colOff>796125</xdr:colOff>
      <xdr:row>206</xdr:row>
      <xdr:rowOff>573493</xdr:rowOff>
    </xdr:to>
    <xdr:pic>
      <xdr:nvPicPr>
        <xdr:cNvPr id="640" name="Picture 601">
          <a:extLst>
            <a:ext uri="{FF2B5EF4-FFF2-40B4-BE49-F238E27FC236}">
              <a16:creationId xmlns:a16="http://schemas.microsoft.com/office/drawing/2014/main" id="{86A1B26C-491C-4F85-BA8B-20F75D427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5463375" y="240628686"/>
          <a:ext cx="323850" cy="462487"/>
        </a:xfrm>
        <a:prstGeom prst="rect">
          <a:avLst/>
        </a:prstGeom>
      </xdr:spPr>
    </xdr:pic>
    <xdr:clientData/>
  </xdr:twoCellAnchor>
  <xdr:twoCellAnchor>
    <xdr:from>
      <xdr:col>4</xdr:col>
      <xdr:colOff>450050</xdr:colOff>
      <xdr:row>207</xdr:row>
      <xdr:rowOff>53624</xdr:rowOff>
    </xdr:from>
    <xdr:to>
      <xdr:col>4</xdr:col>
      <xdr:colOff>818350</xdr:colOff>
      <xdr:row>207</xdr:row>
      <xdr:rowOff>625239</xdr:rowOff>
    </xdr:to>
    <xdr:pic>
      <xdr:nvPicPr>
        <xdr:cNvPr id="641" name="Picture 602">
          <a:extLst>
            <a:ext uri="{FF2B5EF4-FFF2-40B4-BE49-F238E27FC236}">
              <a16:creationId xmlns:a16="http://schemas.microsoft.com/office/drawing/2014/main" id="{D70E0177-A18E-4F34-BA2A-F9C0353D7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5441150" y="241264724"/>
          <a:ext cx="368300" cy="571615"/>
        </a:xfrm>
        <a:prstGeom prst="rect">
          <a:avLst/>
        </a:prstGeom>
      </xdr:spPr>
    </xdr:pic>
    <xdr:clientData/>
  </xdr:twoCellAnchor>
  <xdr:twoCellAnchor>
    <xdr:from>
      <xdr:col>4</xdr:col>
      <xdr:colOff>488253</xdr:colOff>
      <xdr:row>208</xdr:row>
      <xdr:rowOff>52213</xdr:rowOff>
    </xdr:from>
    <xdr:to>
      <xdr:col>4</xdr:col>
      <xdr:colOff>780148</xdr:colOff>
      <xdr:row>208</xdr:row>
      <xdr:rowOff>629792</xdr:rowOff>
    </xdr:to>
    <xdr:pic>
      <xdr:nvPicPr>
        <xdr:cNvPr id="642" name="Picture 603">
          <a:extLst>
            <a:ext uri="{FF2B5EF4-FFF2-40B4-BE49-F238E27FC236}">
              <a16:creationId xmlns:a16="http://schemas.microsoft.com/office/drawing/2014/main" id="{A44E090E-CC9F-4C06-8620-80683247A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9353" y="241956733"/>
          <a:ext cx="291895" cy="577579"/>
        </a:xfrm>
        <a:prstGeom prst="rect">
          <a:avLst/>
        </a:prstGeom>
      </xdr:spPr>
    </xdr:pic>
    <xdr:clientData/>
  </xdr:twoCellAnchor>
  <xdr:twoCellAnchor>
    <xdr:from>
      <xdr:col>4</xdr:col>
      <xdr:colOff>421360</xdr:colOff>
      <xdr:row>209</xdr:row>
      <xdr:rowOff>53339</xdr:rowOff>
    </xdr:from>
    <xdr:to>
      <xdr:col>4</xdr:col>
      <xdr:colOff>847041</xdr:colOff>
      <xdr:row>209</xdr:row>
      <xdr:rowOff>660400</xdr:rowOff>
    </xdr:to>
    <xdr:pic>
      <xdr:nvPicPr>
        <xdr:cNvPr id="643" name="Picture 222">
          <a:extLst>
            <a:ext uri="{FF2B5EF4-FFF2-40B4-BE49-F238E27FC236}">
              <a16:creationId xmlns:a16="http://schemas.microsoft.com/office/drawing/2014/main" id="{A31D558B-788A-4CA6-B9B7-0444070E2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5412460" y="242651279"/>
          <a:ext cx="425681" cy="607061"/>
        </a:xfrm>
        <a:prstGeom prst="rect">
          <a:avLst/>
        </a:prstGeom>
      </xdr:spPr>
    </xdr:pic>
    <xdr:clientData/>
  </xdr:twoCellAnchor>
  <xdr:twoCellAnchor>
    <xdr:from>
      <xdr:col>4</xdr:col>
      <xdr:colOff>364200</xdr:colOff>
      <xdr:row>210</xdr:row>
      <xdr:rowOff>44468</xdr:rowOff>
    </xdr:from>
    <xdr:to>
      <xdr:col>4</xdr:col>
      <xdr:colOff>904200</xdr:colOff>
      <xdr:row>210</xdr:row>
      <xdr:rowOff>663751</xdr:rowOff>
    </xdr:to>
    <xdr:pic>
      <xdr:nvPicPr>
        <xdr:cNvPr id="645" name="Picture 594">
          <a:extLst>
            <a:ext uri="{FF2B5EF4-FFF2-40B4-BE49-F238E27FC236}">
              <a16:creationId xmlns:a16="http://schemas.microsoft.com/office/drawing/2014/main" id="{C078C1C2-92AC-482F-8136-0FA6D6BDF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5355300" y="244029248"/>
          <a:ext cx="540000" cy="619283"/>
        </a:xfrm>
        <a:prstGeom prst="rect">
          <a:avLst/>
        </a:prstGeom>
      </xdr:spPr>
    </xdr:pic>
    <xdr:clientData/>
  </xdr:twoCellAnchor>
  <xdr:twoCellAnchor>
    <xdr:from>
      <xdr:col>4</xdr:col>
      <xdr:colOff>366412</xdr:colOff>
      <xdr:row>211</xdr:row>
      <xdr:rowOff>53340</xdr:rowOff>
    </xdr:from>
    <xdr:to>
      <xdr:col>4</xdr:col>
      <xdr:colOff>901989</xdr:colOff>
      <xdr:row>211</xdr:row>
      <xdr:rowOff>588917</xdr:rowOff>
    </xdr:to>
    <xdr:pic>
      <xdr:nvPicPr>
        <xdr:cNvPr id="646" name="Picture 596">
          <a:extLst>
            <a:ext uri="{FF2B5EF4-FFF2-40B4-BE49-F238E27FC236}">
              <a16:creationId xmlns:a16="http://schemas.microsoft.com/office/drawing/2014/main" id="{89447341-5226-4E19-9619-8C45AE18B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7512" y="244731540"/>
          <a:ext cx="535577" cy="535577"/>
        </a:xfrm>
        <a:prstGeom prst="rect">
          <a:avLst/>
        </a:prstGeom>
      </xdr:spPr>
    </xdr:pic>
    <xdr:clientData/>
  </xdr:twoCellAnchor>
  <xdr:twoCellAnchor>
    <xdr:from>
      <xdr:col>4</xdr:col>
      <xdr:colOff>238200</xdr:colOff>
      <xdr:row>212</xdr:row>
      <xdr:rowOff>44221</xdr:rowOff>
    </xdr:from>
    <xdr:to>
      <xdr:col>4</xdr:col>
      <xdr:colOff>1030200</xdr:colOff>
      <xdr:row>212</xdr:row>
      <xdr:rowOff>647085</xdr:rowOff>
    </xdr:to>
    <xdr:pic>
      <xdr:nvPicPr>
        <xdr:cNvPr id="647" name="Picture 644">
          <a:extLst>
            <a:ext uri="{FF2B5EF4-FFF2-40B4-BE49-F238E27FC236}">
              <a16:creationId xmlns:a16="http://schemas.microsoft.com/office/drawing/2014/main" id="{00B114D9-685B-4789-8354-1B55E8E38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5229300" y="245415841"/>
          <a:ext cx="792000" cy="602864"/>
        </a:xfrm>
        <a:prstGeom prst="rect">
          <a:avLst/>
        </a:prstGeom>
      </xdr:spPr>
    </xdr:pic>
    <xdr:clientData/>
  </xdr:twoCellAnchor>
  <xdr:twoCellAnchor>
    <xdr:from>
      <xdr:col>4</xdr:col>
      <xdr:colOff>238200</xdr:colOff>
      <xdr:row>50</xdr:row>
      <xdr:rowOff>63511</xdr:rowOff>
    </xdr:from>
    <xdr:to>
      <xdr:col>4</xdr:col>
      <xdr:colOff>1030200</xdr:colOff>
      <xdr:row>50</xdr:row>
      <xdr:rowOff>660272</xdr:rowOff>
    </xdr:to>
    <xdr:pic>
      <xdr:nvPicPr>
        <xdr:cNvPr id="649" name="Picture 614">
          <a:extLst>
            <a:ext uri="{FF2B5EF4-FFF2-40B4-BE49-F238E27FC236}">
              <a16:creationId xmlns:a16="http://schemas.microsoft.com/office/drawing/2014/main" id="{95DB0F01-38AF-4437-9C42-67E0D03C7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5229300" y="34803091"/>
          <a:ext cx="792000" cy="596761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drive.google.com/drive/folders/1ZBUuuDrW7gGjRjX5v06GYwYAIf5DRrUV?usp=drive_link" TargetMode="External"/><Relationship Id="rId21" Type="http://schemas.openxmlformats.org/officeDocument/2006/relationships/hyperlink" Target="https://drive.google.com/drive/folders/19BstavxkEE7SaWaEBxnFz3FV3PATXPVl?usp=drive_link" TargetMode="External"/><Relationship Id="rId63" Type="http://schemas.openxmlformats.org/officeDocument/2006/relationships/hyperlink" Target="https://drive.google.com/drive/folders/1qR6dUem8CNJ_uQd5--Miq8gMQE6nB2-I?usp=drive_link" TargetMode="External"/><Relationship Id="rId159" Type="http://schemas.openxmlformats.org/officeDocument/2006/relationships/hyperlink" Target="https://drive.google.com/drive/folders/1i50C_MTy1R6YjveudVXnMtHHVdPQuHV4?usp=drive_link" TargetMode="External"/><Relationship Id="rId170" Type="http://schemas.openxmlformats.org/officeDocument/2006/relationships/hyperlink" Target="https://drive.google.com/drive/folders/1VoBcoMGqO0pBpEPLOOJ1CXEP4maLwJvf?usp=drive_link" TargetMode="External"/><Relationship Id="rId226" Type="http://schemas.openxmlformats.org/officeDocument/2006/relationships/hyperlink" Target="https://drive.google.com/drive/folders/1khNDxa5CB47f3vU72PqYeVaaAq0HGMsP?usp=drive_link" TargetMode="External"/><Relationship Id="rId268" Type="http://schemas.openxmlformats.org/officeDocument/2006/relationships/hyperlink" Target="https://drive.google.com/drive/folders/1xugxGfWpGC1LQlhmz0lbA7pZXkENUJGu?usp=drive_link" TargetMode="External"/><Relationship Id="rId11" Type="http://schemas.openxmlformats.org/officeDocument/2006/relationships/hyperlink" Target="https://drive.google.com/drive/folders/1ji9cdiPijpaJa184hpqVHXqn4I5ZMubD?usp=drive_link" TargetMode="External"/><Relationship Id="rId32" Type="http://schemas.openxmlformats.org/officeDocument/2006/relationships/hyperlink" Target="https://drive.google.com/drive/folders/1_I0g3H022YYlTTbyaTIf8LpW1zlaM7FA?usp=drive_link" TargetMode="External"/><Relationship Id="rId53" Type="http://schemas.openxmlformats.org/officeDocument/2006/relationships/hyperlink" Target="https://drive.google.com/drive/folders/1TkFSfbS_t0cYFY1Q9xcIHgABHB5D7dIg?usp=drive_link" TargetMode="External"/><Relationship Id="rId74" Type="http://schemas.openxmlformats.org/officeDocument/2006/relationships/hyperlink" Target="https://drive.google.com/drive/folders/1LG4P-5gHVSHNxkwJUEl3rDm1F2bIJe7k?usp=drive_link" TargetMode="External"/><Relationship Id="rId128" Type="http://schemas.openxmlformats.org/officeDocument/2006/relationships/hyperlink" Target="https://drive.google.com/drive/folders/1iJLdOCR_U_Y2VLuoONipuw6PsA5SJC-r?usp=drive_link" TargetMode="External"/><Relationship Id="rId149" Type="http://schemas.openxmlformats.org/officeDocument/2006/relationships/hyperlink" Target="https://drive.google.com/drive/folders/1LEI1ST33U3gMpAbf3AGbdJ5IRPmCwe27?usp=drive_link" TargetMode="External"/><Relationship Id="rId5" Type="http://schemas.openxmlformats.org/officeDocument/2006/relationships/hyperlink" Target="https://drive.google.com/drive/folders/1OdsFEnplEtd5hJSRiK71UvJN_1poZ54E?usp=drive_link" TargetMode="External"/><Relationship Id="rId95" Type="http://schemas.openxmlformats.org/officeDocument/2006/relationships/hyperlink" Target="https://drive.google.com/drive/folders/1iWBCSGcK6uqZIJNKAq85tiUaOBuDiR2D?usp=sharing" TargetMode="External"/><Relationship Id="rId160" Type="http://schemas.openxmlformats.org/officeDocument/2006/relationships/hyperlink" Target="https://drive.google.com/drive/folders/1pktBWgRNJsOv3gua4jpcZDDkTHuWtNKa?usp=drive_link" TargetMode="External"/><Relationship Id="rId181" Type="http://schemas.openxmlformats.org/officeDocument/2006/relationships/hyperlink" Target="https://drive.google.com/drive/folders/153LeHLCqoY4H13GBFN8Wb6GL8J1nhDhY?usp=drive_link" TargetMode="External"/><Relationship Id="rId216" Type="http://schemas.openxmlformats.org/officeDocument/2006/relationships/hyperlink" Target="https://drive.google.com/drive/folders/1pxbkX9pqcN79gIjOENbIxfKiYkKiaOx_?usp=drive_link" TargetMode="External"/><Relationship Id="rId237" Type="http://schemas.openxmlformats.org/officeDocument/2006/relationships/hyperlink" Target="https://drive.google.com/drive/folders/1FHMdhz61icJEsK3DAZ2h__iemMyHbt9B?usp=drive_link" TargetMode="External"/><Relationship Id="rId258" Type="http://schemas.openxmlformats.org/officeDocument/2006/relationships/hyperlink" Target="https://drive.google.com/drive/folders/1bAcCyWXGos8bl6vEKCwk8lJy4_6j7lWQ?usp=drive_link" TargetMode="External"/><Relationship Id="rId22" Type="http://schemas.openxmlformats.org/officeDocument/2006/relationships/hyperlink" Target="https://drive.google.com/drive/folders/10Trndr7y0v8B06BZJy7YZKOOQvgWwFVo?usp=drive_link" TargetMode="External"/><Relationship Id="rId43" Type="http://schemas.openxmlformats.org/officeDocument/2006/relationships/hyperlink" Target="https://drive.google.com/drive/folders/1wIPPZR9XFizeMkjJx2t54ntZ9sa_hvGJ?usp=drive_link" TargetMode="External"/><Relationship Id="rId64" Type="http://schemas.openxmlformats.org/officeDocument/2006/relationships/hyperlink" Target="https://drive.google.com/drive/folders/1R9lyX3fXjDsV-QRseTztZOMdgvEdmdvv?usp=drive_link" TargetMode="External"/><Relationship Id="rId118" Type="http://schemas.openxmlformats.org/officeDocument/2006/relationships/hyperlink" Target="https://drive.google.com/drive/folders/1e4eDeeKxVdDaUyg3GeBevjdNUQ3noe_J?usp=drive_link" TargetMode="External"/><Relationship Id="rId139" Type="http://schemas.openxmlformats.org/officeDocument/2006/relationships/hyperlink" Target="https://drive.google.com/drive/folders/1PslAjA4ZuQOrESZ6fK30bkdrID9YvO7g?usp=drive_link" TargetMode="External"/><Relationship Id="rId85" Type="http://schemas.openxmlformats.org/officeDocument/2006/relationships/hyperlink" Target="https://drive.google.com/drive/folders/1FUYY64f82nIqZxepiYaMDVVKXIGtRvTa?usp=drive_link" TargetMode="External"/><Relationship Id="rId150" Type="http://schemas.openxmlformats.org/officeDocument/2006/relationships/hyperlink" Target="https://drive.google.com/drive/folders/17apg3ncg2lozdcKa9b5Og2l-GPQy6GB-?usp=drive_link" TargetMode="External"/><Relationship Id="rId171" Type="http://schemas.openxmlformats.org/officeDocument/2006/relationships/hyperlink" Target="https://drive.google.com/drive/folders/1MzucWVOh8Wnb_isXGD_bq6pbrYA4oemu?usp=drive_link" TargetMode="External"/><Relationship Id="rId192" Type="http://schemas.openxmlformats.org/officeDocument/2006/relationships/hyperlink" Target="https://drive.google.com/drive/folders/1ICSBKWQrV8ulklMNkV3NKKL_ztTNxKQx?usp=drive_link" TargetMode="External"/><Relationship Id="rId206" Type="http://schemas.openxmlformats.org/officeDocument/2006/relationships/hyperlink" Target="https://drive.google.com/drive/folders/1RUPUj1Uos8drkp7kWxpPbaaty8hFqjR2?usp=drive_link" TargetMode="External"/><Relationship Id="rId227" Type="http://schemas.openxmlformats.org/officeDocument/2006/relationships/hyperlink" Target="https://drive.google.com/drive/folders/1ZfXmOANQdizOYVz2jYg8hvZIdHZQuA-Y?usp=drive_link" TargetMode="External"/><Relationship Id="rId248" Type="http://schemas.openxmlformats.org/officeDocument/2006/relationships/hyperlink" Target="https://drive.google.com/drive/folders/1ZHAu_bE-keYx4_QST4fN6RCZWueZpwO9?usp=drive_link" TargetMode="External"/><Relationship Id="rId269" Type="http://schemas.openxmlformats.org/officeDocument/2006/relationships/printerSettings" Target="../printerSettings/printerSettings1.bin"/><Relationship Id="rId12" Type="http://schemas.openxmlformats.org/officeDocument/2006/relationships/hyperlink" Target="https://drive.google.com/drive/folders/17pvXFCzI0yBAnB9kyP7kCFpRp2aYFpRA?usp=drive_link" TargetMode="External"/><Relationship Id="rId33" Type="http://schemas.openxmlformats.org/officeDocument/2006/relationships/hyperlink" Target="https://drive.google.com/drive/folders/1852j0rh5xXP0U1cs37gjRyPWfALbYtQX?usp=drive_link" TargetMode="External"/><Relationship Id="rId108" Type="http://schemas.openxmlformats.org/officeDocument/2006/relationships/hyperlink" Target="https://drive.google.com/drive/folders/1qJ4Ce7boqDsjIWFrS5sM7aQmo9chG5Is?usp=drive_link" TargetMode="External"/><Relationship Id="rId129" Type="http://schemas.openxmlformats.org/officeDocument/2006/relationships/hyperlink" Target="https://drive.google.com/drive/folders/1sHTBmgBbn41FxlHJR-hOepuE7FIVsVHU?usp=drive_link" TargetMode="External"/><Relationship Id="rId54" Type="http://schemas.openxmlformats.org/officeDocument/2006/relationships/hyperlink" Target="https://drive.google.com/drive/folders/1t6fV8LL0l9A0soevnz_s3YWnRuWE5KVR?usp=drive_link" TargetMode="External"/><Relationship Id="rId75" Type="http://schemas.openxmlformats.org/officeDocument/2006/relationships/hyperlink" Target="https://drive.google.com/drive/folders/15yLR8yMUQM3QDNCsAA-HLuEDxkoYD6yN?usp=drive_link" TargetMode="External"/><Relationship Id="rId96" Type="http://schemas.openxmlformats.org/officeDocument/2006/relationships/hyperlink" Target="https://drive.google.com/drive/folders/1Q6XzXST6CYopOcE1Sww32AwrpUP9Qg1R?usp=drive_link" TargetMode="External"/><Relationship Id="rId140" Type="http://schemas.openxmlformats.org/officeDocument/2006/relationships/hyperlink" Target="https://drive.google.com/drive/folders/1wafSrZP-FYgjOcmyThBYTDzlGB2ForHq?usp=drive_link" TargetMode="External"/><Relationship Id="rId161" Type="http://schemas.openxmlformats.org/officeDocument/2006/relationships/hyperlink" Target="https://drive.google.com/drive/folders/1Rd0j54jt4rgQ2iyZN4Sg7L05bJOZRJRs?usp=drive_link" TargetMode="External"/><Relationship Id="rId182" Type="http://schemas.openxmlformats.org/officeDocument/2006/relationships/hyperlink" Target="https://drive.google.com/drive/folders/1av4PM7r2KQVOLxrCXj99sNtgIMaNoe7P?usp=drive_link" TargetMode="External"/><Relationship Id="rId217" Type="http://schemas.openxmlformats.org/officeDocument/2006/relationships/hyperlink" Target="https://drive.google.com/drive/folders/1rBsmipj2-vB78ucOM_ArEo99I0fsU8x-?usp=drive_link" TargetMode="External"/><Relationship Id="rId6" Type="http://schemas.openxmlformats.org/officeDocument/2006/relationships/hyperlink" Target="https://drive.google.com/drive/folders/10Rppf4-6-0NmA5ICTXbYhyFFbrfX4-p9?usp=drive_link" TargetMode="External"/><Relationship Id="rId238" Type="http://schemas.openxmlformats.org/officeDocument/2006/relationships/hyperlink" Target="https://drive.google.com/drive/folders/1QVL_C_jeScrm7_zK5mAAmaqFhJt3DfXW?usp=drive_link" TargetMode="External"/><Relationship Id="rId259" Type="http://schemas.openxmlformats.org/officeDocument/2006/relationships/hyperlink" Target="https://drive.google.com/drive/folders/1LikQiA4qPskYIiPBFBBZ-AflaldVB8gx?usp=drive_link" TargetMode="External"/><Relationship Id="rId23" Type="http://schemas.openxmlformats.org/officeDocument/2006/relationships/hyperlink" Target="https://drive.google.com/drive/folders/1xNSF16GzarqDFu5vonMn78v0_1hNUyxg?usp=drive_link" TargetMode="External"/><Relationship Id="rId119" Type="http://schemas.openxmlformats.org/officeDocument/2006/relationships/hyperlink" Target="https://drive.google.com/drive/folders/1Ay3VvIonJSqZzOtOq5AxKuV6b6yZB9tp?usp=drive_link" TargetMode="External"/><Relationship Id="rId270" Type="http://schemas.openxmlformats.org/officeDocument/2006/relationships/drawing" Target="../drawings/drawing1.xml"/><Relationship Id="rId44" Type="http://schemas.openxmlformats.org/officeDocument/2006/relationships/hyperlink" Target="https://drive.google.com/drive/folders/1QXGTjE6tFf1YgH81r1KktUOZoFEJ8-j2?usp=drive_link" TargetMode="External"/><Relationship Id="rId65" Type="http://schemas.openxmlformats.org/officeDocument/2006/relationships/hyperlink" Target="https://drive.google.com/drive/folders/1CE0YR8xgAQXOa4M9vr-VqyM1b-fmahC0?usp=drive_link" TargetMode="External"/><Relationship Id="rId86" Type="http://schemas.openxmlformats.org/officeDocument/2006/relationships/hyperlink" Target="https://drive.google.com/drive/folders/13MsKrYpijgQo3mIP6XePerGbenqLCfbH?usp=drive_link" TargetMode="External"/><Relationship Id="rId130" Type="http://schemas.openxmlformats.org/officeDocument/2006/relationships/hyperlink" Target="https://drive.google.com/drive/folders/1c2SVhHuKJ6SbbskUw8Kv2m5Sjo3yvNmj?usp=drive_link" TargetMode="External"/><Relationship Id="rId151" Type="http://schemas.openxmlformats.org/officeDocument/2006/relationships/hyperlink" Target="https://drive.google.com/drive/folders/1L4TLn7NU5qgPdOdd05w8rNfpxbDO3s-l?usp=drive_link" TargetMode="External"/><Relationship Id="rId172" Type="http://schemas.openxmlformats.org/officeDocument/2006/relationships/hyperlink" Target="https://drive.google.com/drive/folders/14flQt6YglOwus7vmw_rBzdE5mfGxb2Qw?usp=drive_link" TargetMode="External"/><Relationship Id="rId193" Type="http://schemas.openxmlformats.org/officeDocument/2006/relationships/hyperlink" Target="https://drive.google.com/drive/folders/1ZIiZoqexZb7rs6ycd8C9-LHZPPAy3qfq?usp=drive_link" TargetMode="External"/><Relationship Id="rId207" Type="http://schemas.openxmlformats.org/officeDocument/2006/relationships/hyperlink" Target="https://drive.google.com/drive/folders/1F4JbifapTPVKDrvviTMqu_cgQvZ4AGK7?usp=drive_link" TargetMode="External"/><Relationship Id="rId228" Type="http://schemas.openxmlformats.org/officeDocument/2006/relationships/hyperlink" Target="https://drive.google.com/drive/folders/191GLOjL60QeMPv9KwMg7qqMu-8W0TjT_?usp=drive_link" TargetMode="External"/><Relationship Id="rId249" Type="http://schemas.openxmlformats.org/officeDocument/2006/relationships/hyperlink" Target="https://drive.google.com/drive/folders/1wdk-YGCHcgrEduETI3x5sU97cK8il-5V?usp=drive_link" TargetMode="External"/><Relationship Id="rId13" Type="http://schemas.openxmlformats.org/officeDocument/2006/relationships/hyperlink" Target="https://drive.google.com/drive/folders/1wSu0PC2k8YUDtfurN3ItFi5Iyedf3tpE?usp=drive_link" TargetMode="External"/><Relationship Id="rId109" Type="http://schemas.openxmlformats.org/officeDocument/2006/relationships/hyperlink" Target="https://drive.google.com/drive/folders/113qoPh9YQqIL5t6SRQPQND-UZjCpkFvd?usp=drive_link" TargetMode="External"/><Relationship Id="rId260" Type="http://schemas.openxmlformats.org/officeDocument/2006/relationships/hyperlink" Target="https://drive.google.com/drive/folders/1aRYgVMcPzID1g3pFMBhGvrLPPHPg1lfd?usp=drive_link" TargetMode="External"/><Relationship Id="rId34" Type="http://schemas.openxmlformats.org/officeDocument/2006/relationships/hyperlink" Target="https://drive.google.com/drive/folders/1ohSTbFTO-BpFeXjPOe_Qdnq6SODojyMO?usp=drive_link" TargetMode="External"/><Relationship Id="rId55" Type="http://schemas.openxmlformats.org/officeDocument/2006/relationships/hyperlink" Target="https://drive.google.com/drive/folders/1DUdWP2e_fO_w45ixMfI9M5oIlJ_MjXrL?usp=drive_link" TargetMode="External"/><Relationship Id="rId76" Type="http://schemas.openxmlformats.org/officeDocument/2006/relationships/hyperlink" Target="https://drive.google.com/drive/folders/1VqqDJ6uVn4x9R-BemLa7AO1T8B3Yz0AP?usp=drive_link" TargetMode="External"/><Relationship Id="rId97" Type="http://schemas.openxmlformats.org/officeDocument/2006/relationships/hyperlink" Target="https://drive.google.com/drive/folders/196nfHnJc46CdmWguLb_x6P_Qg7LdLXqn?usp=drive_link" TargetMode="External"/><Relationship Id="rId120" Type="http://schemas.openxmlformats.org/officeDocument/2006/relationships/hyperlink" Target="https://drive.google.com/drive/folders/16wKDrN5_zxSR0i8BumddsLT9AkptFVYW?usp=drive_link" TargetMode="External"/><Relationship Id="rId141" Type="http://schemas.openxmlformats.org/officeDocument/2006/relationships/hyperlink" Target="https://drive.google.com/drive/folders/1YDgSUGtaqFbu-Z_rChTeKnSSsQTCgBON?usp=drive_link" TargetMode="External"/><Relationship Id="rId7" Type="http://schemas.openxmlformats.org/officeDocument/2006/relationships/hyperlink" Target="https://drive.google.com/drive/folders/1doI4utntNKJiDXgOuyosQq7YywUXz4aE?usp=drive_link" TargetMode="External"/><Relationship Id="rId162" Type="http://schemas.openxmlformats.org/officeDocument/2006/relationships/hyperlink" Target="https://drive.google.com/drive/folders/1LnOU96z5bWtp0rBlI2tg3r-GWPSMgile?usp=drive_link" TargetMode="External"/><Relationship Id="rId183" Type="http://schemas.openxmlformats.org/officeDocument/2006/relationships/hyperlink" Target="https://drive.google.com/drive/folders/1Zb18j2zzPb9ettZL4l5Qmzrm2TD01CO8?usp=drive_link" TargetMode="External"/><Relationship Id="rId218" Type="http://schemas.openxmlformats.org/officeDocument/2006/relationships/hyperlink" Target="https://drive.google.com/drive/folders/1I4qRAquV2XZ2WLox5jyl8WkP3i8v8xvl?usp=drive_link" TargetMode="External"/><Relationship Id="rId239" Type="http://schemas.openxmlformats.org/officeDocument/2006/relationships/hyperlink" Target="https://drive.google.com/drive/folders/1vhcgM9u90VDTHWAQ73-Hozn3Gnd1CExb?usp=drive_link" TargetMode="External"/><Relationship Id="rId250" Type="http://schemas.openxmlformats.org/officeDocument/2006/relationships/hyperlink" Target="https://drive.google.com/drive/folders/1hu-bNTtMXBa01I_1iEAxEP58gyYxB1YH?usp=drive_link" TargetMode="External"/><Relationship Id="rId24" Type="http://schemas.openxmlformats.org/officeDocument/2006/relationships/hyperlink" Target="https://drive.google.com/drive/folders/11X3qEQmhdc36r-L_bCC4YjWL_9kTLsjO?usp=drive_link" TargetMode="External"/><Relationship Id="rId45" Type="http://schemas.openxmlformats.org/officeDocument/2006/relationships/hyperlink" Target="https://drive.google.com/drive/folders/1yBdafNsIcwua8EwcrYX0MPztxAs8Lq2w?usp=drive_link" TargetMode="External"/><Relationship Id="rId66" Type="http://schemas.openxmlformats.org/officeDocument/2006/relationships/hyperlink" Target="https://drive.google.com/drive/folders/1fKgplS5LZrNVj8_Rmj41XNG2d9DjDvVj?usp=drive_link" TargetMode="External"/><Relationship Id="rId87" Type="http://schemas.openxmlformats.org/officeDocument/2006/relationships/hyperlink" Target="https://drive.google.com/drive/folders/19GnZ_qJLVo-FYMb5FKheC72AWICMfBL8?usp=drive_link" TargetMode="External"/><Relationship Id="rId110" Type="http://schemas.openxmlformats.org/officeDocument/2006/relationships/hyperlink" Target="https://drive.google.com/drive/folders/1l5g_MJRR9xK6pTq-5xkNXg5Yixwf9uf5?usp=drive_link" TargetMode="External"/><Relationship Id="rId131" Type="http://schemas.openxmlformats.org/officeDocument/2006/relationships/hyperlink" Target="https://drive.google.com/drive/folders/1VRHH-tCfKpnMQyexfsv1f205P6eDStuF?usp=drive_link" TargetMode="External"/><Relationship Id="rId152" Type="http://schemas.openxmlformats.org/officeDocument/2006/relationships/hyperlink" Target="https://drive.google.com/drive/folders/12hONHGkKTGlj4BtuSdmRRB0kZ9JWzial?usp=drive_link" TargetMode="External"/><Relationship Id="rId173" Type="http://schemas.openxmlformats.org/officeDocument/2006/relationships/hyperlink" Target="https://drive.google.com/drive/folders/1R7ajnjHFtsX5XZ-j8X8mkCgqAwm6yF6L?usp=drive_link" TargetMode="External"/><Relationship Id="rId194" Type="http://schemas.openxmlformats.org/officeDocument/2006/relationships/hyperlink" Target="https://drive.google.com/drive/folders/1zcPqlt6RQbSdalQuw1Rx9xSX6D9NAYOO?usp=drive_link" TargetMode="External"/><Relationship Id="rId208" Type="http://schemas.openxmlformats.org/officeDocument/2006/relationships/hyperlink" Target="https://drive.google.com/drive/folders/11Vh2wpiI2RskQPbSAYrwK1h3Cz-KmM8Q?usp=drive_link" TargetMode="External"/><Relationship Id="rId229" Type="http://schemas.openxmlformats.org/officeDocument/2006/relationships/hyperlink" Target="https://drive.google.com/drive/folders/1g2HY_UEt632ValBju7VxSFY9kXAotlUs?usp=drive_link" TargetMode="External"/><Relationship Id="rId240" Type="http://schemas.openxmlformats.org/officeDocument/2006/relationships/hyperlink" Target="https://drive.google.com/drive/folders/1QJtqnAjjKK8qxTyJUkcif7So3QdeXzZA?usp=drive_link" TargetMode="External"/><Relationship Id="rId261" Type="http://schemas.openxmlformats.org/officeDocument/2006/relationships/hyperlink" Target="https://drive.google.com/drive/folders/1BU5SvyeY6ijNXOe3JXWRWGQSKQC5SMqz?usp=drive_link" TargetMode="External"/><Relationship Id="rId14" Type="http://schemas.openxmlformats.org/officeDocument/2006/relationships/hyperlink" Target="https://drive.google.com/drive/folders/1yFR5QPaKJmhpR4V5QvsJpjDd2hB4uPOk?usp=drive_link" TargetMode="External"/><Relationship Id="rId35" Type="http://schemas.openxmlformats.org/officeDocument/2006/relationships/hyperlink" Target="https://drive.google.com/drive/folders/1J3vfEzvxRDQ62oJ1r8uLdNZOe_3oC1PC?usp=drive_link" TargetMode="External"/><Relationship Id="rId56" Type="http://schemas.openxmlformats.org/officeDocument/2006/relationships/hyperlink" Target="https://drive.google.com/drive/folders/1aiLE2wD5SpxjM6CICqHwhEhj8HVmIK08?usp=drive_link" TargetMode="External"/><Relationship Id="rId77" Type="http://schemas.openxmlformats.org/officeDocument/2006/relationships/hyperlink" Target="https://drive.google.com/drive/folders/11UIjbu-cs1PUoiTyIoHbMyZNsrZHiEfY?usp=drive_link" TargetMode="External"/><Relationship Id="rId100" Type="http://schemas.openxmlformats.org/officeDocument/2006/relationships/hyperlink" Target="https://drive.google.com/drive/folders/1lcfmLZVo2HAoHlxcYocIdlayAy73dwrT?usp=drive_link" TargetMode="External"/><Relationship Id="rId8" Type="http://schemas.openxmlformats.org/officeDocument/2006/relationships/hyperlink" Target="https://drive.google.com/drive/folders/1s_d44DZM5aZRr3-vMLJjL6x5I_oir_km?usp=drive_link" TargetMode="External"/><Relationship Id="rId98" Type="http://schemas.openxmlformats.org/officeDocument/2006/relationships/hyperlink" Target="https://drive.google.com/drive/folders/1O-JrLMlbt8ZiYY34rExx7YY5gUT3x8Tc?usp=drive_link" TargetMode="External"/><Relationship Id="rId121" Type="http://schemas.openxmlformats.org/officeDocument/2006/relationships/hyperlink" Target="https://drive.google.com/drive/folders/1hpBo-v0NNF377Yjz8sea0sfpuF-6QRwa?usp=drive_link" TargetMode="External"/><Relationship Id="rId142" Type="http://schemas.openxmlformats.org/officeDocument/2006/relationships/hyperlink" Target="https://drive.google.com/drive/folders/1YDgSUGtaqFbu-Z_rChTeKnSSsQTCgBON?usp=drive_link" TargetMode="External"/><Relationship Id="rId163" Type="http://schemas.openxmlformats.org/officeDocument/2006/relationships/hyperlink" Target="https://drive.google.com/drive/folders/1UXnyzeCJPbZxRCtKiRAr7K3zfMKOgzX5?usp=drive_link" TargetMode="External"/><Relationship Id="rId184" Type="http://schemas.openxmlformats.org/officeDocument/2006/relationships/hyperlink" Target="https://drive.google.com/drive/folders/1NoN4S3u1fDSJCbbBhfqCtfSHQ6qQ2lPF?usp=drive_link" TargetMode="External"/><Relationship Id="rId219" Type="http://schemas.openxmlformats.org/officeDocument/2006/relationships/hyperlink" Target="https://drive.google.com/drive/folders/1UF5Ka7N0zTB1oWeZ5AcMS8r3ehPrZbWO?usp=drive_link" TargetMode="External"/><Relationship Id="rId230" Type="http://schemas.openxmlformats.org/officeDocument/2006/relationships/hyperlink" Target="https://drive.google.com/drive/folders/1SuzJOTRFa3Tv5xRVvYPyEDb_9jp-53hB?usp=drive_link" TargetMode="External"/><Relationship Id="rId251" Type="http://schemas.openxmlformats.org/officeDocument/2006/relationships/hyperlink" Target="https://drive.google.com/drive/folders/1cFeiEWQcB3D1TruleSnOr77vqysAQVpD?usp=drive_link" TargetMode="External"/><Relationship Id="rId25" Type="http://schemas.openxmlformats.org/officeDocument/2006/relationships/hyperlink" Target="https://drive.google.com/drive/folders/1bj82ObYkhmbcJO6AA_M6ZueVieZJ1D9f?usp=drive_link" TargetMode="External"/><Relationship Id="rId46" Type="http://schemas.openxmlformats.org/officeDocument/2006/relationships/hyperlink" Target="https://drive.google.com/drive/folders/1pbwvojHDLDyoz4cQzbWxwZQInpXe1CFw?usp=drive_link" TargetMode="External"/><Relationship Id="rId67" Type="http://schemas.openxmlformats.org/officeDocument/2006/relationships/hyperlink" Target="https://drive.google.com/drive/folders/1A4r3605dKt_Ql0pPjD-oKuI5WZAngXpC?usp=drive_link" TargetMode="External"/><Relationship Id="rId88" Type="http://schemas.openxmlformats.org/officeDocument/2006/relationships/hyperlink" Target="https://drive.google.com/drive/folders/1NsdGeVLpoVWca_6i5Qj4y_4cK2gv-Xik?usp=drive_link" TargetMode="External"/><Relationship Id="rId111" Type="http://schemas.openxmlformats.org/officeDocument/2006/relationships/hyperlink" Target="https://drive.google.com/drive/folders/1iIPt4R6ibQkxuVFST7YqDWyOixKN4Fgt?usp=drive_link" TargetMode="External"/><Relationship Id="rId132" Type="http://schemas.openxmlformats.org/officeDocument/2006/relationships/hyperlink" Target="https://drive.google.com/drive/folders/1-z6r49wxN_U0N2SrIN7SRycxSUZSkw6M?usp=drive_link" TargetMode="External"/><Relationship Id="rId153" Type="http://schemas.openxmlformats.org/officeDocument/2006/relationships/hyperlink" Target="https://drive.google.com/drive/folders/1-1tbbetpf6-bmrrUwfpZK1PS5bcCCIdb?usp=drive_link" TargetMode="External"/><Relationship Id="rId174" Type="http://schemas.openxmlformats.org/officeDocument/2006/relationships/hyperlink" Target="https://drive.google.com/drive/folders/1JibVapRmzIYoX2f4toyW4WTaewHmYdLn?usp=drive_link" TargetMode="External"/><Relationship Id="rId195" Type="http://schemas.openxmlformats.org/officeDocument/2006/relationships/hyperlink" Target="https://drive.google.com/drive/folders/12nx6D9IAon2rmI3fMSPSyzaJmvQ5EgH6?usp=drive_link" TargetMode="External"/><Relationship Id="rId209" Type="http://schemas.openxmlformats.org/officeDocument/2006/relationships/hyperlink" Target="https://drive.google.com/drive/folders/1v5SE0m5voP1-RFdqAwYP2z2udGtwupxE?usp=drive_link" TargetMode="External"/><Relationship Id="rId220" Type="http://schemas.openxmlformats.org/officeDocument/2006/relationships/hyperlink" Target="https://drive.google.com/drive/folders/1xhy3u-HpZ_t8x8OD9em4aGocNlq6KsmQ?usp=drive_link" TargetMode="External"/><Relationship Id="rId241" Type="http://schemas.openxmlformats.org/officeDocument/2006/relationships/hyperlink" Target="https://drive.google.com/drive/folders/1ybOLHhKAui_rui_C_m2pQYinR_sp2Jyi?usp=drive_link" TargetMode="External"/><Relationship Id="rId15" Type="http://schemas.openxmlformats.org/officeDocument/2006/relationships/hyperlink" Target="https://drive.google.com/drive/folders/1pGtkgIu8uLZIRFX9Ufr2ltlICVn1Slhn?usp=drive_link" TargetMode="External"/><Relationship Id="rId36" Type="http://schemas.openxmlformats.org/officeDocument/2006/relationships/hyperlink" Target="https://drive.google.com/drive/folders/1RtkZh41RsMtnZwvGa6dNElXvPs1ql90g?usp=drive_link" TargetMode="External"/><Relationship Id="rId57" Type="http://schemas.openxmlformats.org/officeDocument/2006/relationships/hyperlink" Target="https://drive.google.com/drive/folders/1fWckpJjkD2oKJNtuD3sNbpvDqs3P6z-I?usp=drive_link" TargetMode="External"/><Relationship Id="rId262" Type="http://schemas.openxmlformats.org/officeDocument/2006/relationships/hyperlink" Target="https://drive.google.com/drive/folders/1Mbhwv8REmOJF5SUDoYWT2jfTu0yBmKL-?usp=drive_link" TargetMode="External"/><Relationship Id="rId78" Type="http://schemas.openxmlformats.org/officeDocument/2006/relationships/hyperlink" Target="https://drive.google.com/drive/folders/1Y7CF2EXPyV3tCGykR0yH5mfxlrP1_UGK?usp=drive_link" TargetMode="External"/><Relationship Id="rId99" Type="http://schemas.openxmlformats.org/officeDocument/2006/relationships/hyperlink" Target="https://drive.google.com/drive/folders/1AXd8BtZKG04LOxx5J_hzZ7A2RnUOjA-2?usp=drive_link" TargetMode="External"/><Relationship Id="rId101" Type="http://schemas.openxmlformats.org/officeDocument/2006/relationships/hyperlink" Target="https://drive.google.com/drive/folders/1v41oGMw-HoGIqMKyPB4v2gLZBW8NNoc5?usp=drive_link" TargetMode="External"/><Relationship Id="rId122" Type="http://schemas.openxmlformats.org/officeDocument/2006/relationships/hyperlink" Target="https://drive.google.com/drive/folders/18HE46XFNrTge2PwhytITrRPNZVMeIExV?usp=drive_link" TargetMode="External"/><Relationship Id="rId143" Type="http://schemas.openxmlformats.org/officeDocument/2006/relationships/hyperlink" Target="https://drive.google.com/drive/folders/1Kj2qb2tVoRMKoUBtVCB2QDsnZp_-Kw42?usp=drive_link" TargetMode="External"/><Relationship Id="rId164" Type="http://schemas.openxmlformats.org/officeDocument/2006/relationships/hyperlink" Target="https://drive.google.com/drive/folders/1fMHeks8IDk65oFvGRBginasAukE5MvIh?usp=drive_link" TargetMode="External"/><Relationship Id="rId185" Type="http://schemas.openxmlformats.org/officeDocument/2006/relationships/hyperlink" Target="https://drive.google.com/drive/folders/1HpHfnb1arhGLx8iiJMfoqj6_AXE7ZPe5?usp=drive_link" TargetMode="External"/><Relationship Id="rId9" Type="http://schemas.openxmlformats.org/officeDocument/2006/relationships/hyperlink" Target="https://drive.google.com/drive/folders/1fBVBak8WUxaIygGJ6koaNFJIZ-yxkXjs?usp=drive_link" TargetMode="External"/><Relationship Id="rId210" Type="http://schemas.openxmlformats.org/officeDocument/2006/relationships/hyperlink" Target="https://drive.google.com/drive/folders/12EIdsNYBCnZTzeXqe1qDjRP27TP3-QoD?usp=drive_link" TargetMode="External"/><Relationship Id="rId26" Type="http://schemas.openxmlformats.org/officeDocument/2006/relationships/hyperlink" Target="https://drive.google.com/drive/folders/1I3j3GbQVqzY8lFTG7E0bDwN2TMIW9GhH?usp=drive_link" TargetMode="External"/><Relationship Id="rId231" Type="http://schemas.openxmlformats.org/officeDocument/2006/relationships/hyperlink" Target="https://drive.google.com/drive/folders/1ymyux7gWpUqNvXP-5MbEneKo3kqm6lGz?usp=drive_link" TargetMode="External"/><Relationship Id="rId252" Type="http://schemas.openxmlformats.org/officeDocument/2006/relationships/hyperlink" Target="https://drive.google.com/drive/folders/1BBtbK_jGtp43SnFCDMJqStBDmrFzP-tS?usp=drive_link" TargetMode="External"/><Relationship Id="rId47" Type="http://schemas.openxmlformats.org/officeDocument/2006/relationships/hyperlink" Target="https://drive.google.com/drive/folders/1UIuVOkD6oNVpNI765KQg1_syCSsmvMye?usp=drive_link" TargetMode="External"/><Relationship Id="rId68" Type="http://schemas.openxmlformats.org/officeDocument/2006/relationships/hyperlink" Target="https://drive.google.com/drive/folders/16WCwCCY5gTgiTi7v1deQQKgmKT8HuKEp?usp=drive_link" TargetMode="External"/><Relationship Id="rId89" Type="http://schemas.openxmlformats.org/officeDocument/2006/relationships/hyperlink" Target="https://drive.google.com/drive/folders/12HDDjFSRHEF4y35ZcWrdWABmgvnpKubp?usp=drive_link" TargetMode="External"/><Relationship Id="rId112" Type="http://schemas.openxmlformats.org/officeDocument/2006/relationships/hyperlink" Target="https://drive.google.com/drive/folders/1ihJi2VmmcPHF5BulwowvSQJBuZqDdeyY?usp=drive_link" TargetMode="External"/><Relationship Id="rId133" Type="http://schemas.openxmlformats.org/officeDocument/2006/relationships/hyperlink" Target="https://drive.google.com/drive/folders/1ioyyjsxOrnqP0hme7xTj1ZF0Hu7C9utq?usp=drive_link" TargetMode="External"/><Relationship Id="rId154" Type="http://schemas.openxmlformats.org/officeDocument/2006/relationships/hyperlink" Target="https://drive.google.com/drive/folders/1pZMgWecCxsTIWFv5Uf3UvGHRrb6YPcDe?usp=drive_link" TargetMode="External"/><Relationship Id="rId175" Type="http://schemas.openxmlformats.org/officeDocument/2006/relationships/hyperlink" Target="https://drive.google.com/drive/folders/1u4dJF4hLqwTgXtdorlG5IvqhvhcJ40rd?usp=drive_link" TargetMode="External"/><Relationship Id="rId196" Type="http://schemas.openxmlformats.org/officeDocument/2006/relationships/hyperlink" Target="https://drive.google.com/drive/folders/1538KUxpEN6hWIYXBIrz4TLWcCflhrezP?usp=drive_link" TargetMode="External"/><Relationship Id="rId200" Type="http://schemas.openxmlformats.org/officeDocument/2006/relationships/hyperlink" Target="https://drive.google.com/drive/folders/1hvF4IV0oLDgkGzl-ogH4sePL4FrBKdE4?usp=drive_link" TargetMode="External"/><Relationship Id="rId16" Type="http://schemas.openxmlformats.org/officeDocument/2006/relationships/hyperlink" Target="https://drive.google.com/drive/folders/1fQ0vbrnYbuEn5WNWgqBl001OyDQYxVeW?usp=drive_link" TargetMode="External"/><Relationship Id="rId221" Type="http://schemas.openxmlformats.org/officeDocument/2006/relationships/hyperlink" Target="https://drive.google.com/drive/folders/1SxAxql0YtrLsVKjN2-2OJbkKHMYPZx83?usp=drive_link" TargetMode="External"/><Relationship Id="rId242" Type="http://schemas.openxmlformats.org/officeDocument/2006/relationships/hyperlink" Target="https://drive.google.com/drive/folders/1xDm_7FBoomIIrK8fUi1OWzAaiVE5q_by?usp=drive_link" TargetMode="External"/><Relationship Id="rId263" Type="http://schemas.openxmlformats.org/officeDocument/2006/relationships/hyperlink" Target="https://drive.google.com/drive/folders/1FdmJPFS-yy6bdsDPIJClE--TUCtPbzQ9?usp=drive_link" TargetMode="External"/><Relationship Id="rId37" Type="http://schemas.openxmlformats.org/officeDocument/2006/relationships/hyperlink" Target="https://drive.google.com/drive/folders/1lNa6G7PyvH6TwyrsQiwsxRtcniV65amU?usp=drive_link" TargetMode="External"/><Relationship Id="rId58" Type="http://schemas.openxmlformats.org/officeDocument/2006/relationships/hyperlink" Target="https://drive.google.com/drive/folders/1Yfw_541Hu9YxXxIedbOO8n0hpnC1zYYv?usp=drive_link" TargetMode="External"/><Relationship Id="rId79" Type="http://schemas.openxmlformats.org/officeDocument/2006/relationships/hyperlink" Target="https://drive.google.com/drive/folders/1BmUUCGC2gtFsibZFmWNSai8HxXPETLX1?usp=drive_link" TargetMode="External"/><Relationship Id="rId102" Type="http://schemas.openxmlformats.org/officeDocument/2006/relationships/hyperlink" Target="https://drive.google.com/drive/folders/1oDN5Tgp-BtiubDFGyxHjnrrmJG0ZRvjy?usp=drive_link" TargetMode="External"/><Relationship Id="rId123" Type="http://schemas.openxmlformats.org/officeDocument/2006/relationships/hyperlink" Target="https://drive.google.com/drive/folders/1HZuNz4wt5TkoDIwKGiGKf_Hn986Si_XS?usp=drive_link" TargetMode="External"/><Relationship Id="rId144" Type="http://schemas.openxmlformats.org/officeDocument/2006/relationships/hyperlink" Target="https://drive.google.com/drive/folders/1YZ9pYmO6tvjqdV_oUIr3fe5UlbP8gH6f?usp=drive_link" TargetMode="External"/><Relationship Id="rId90" Type="http://schemas.openxmlformats.org/officeDocument/2006/relationships/hyperlink" Target="https://drive.google.com/drive/folders/1krFPDJwfybp-dy_p6k-w-LhXmLDsz189?usp=drive_link" TargetMode="External"/><Relationship Id="rId165" Type="http://schemas.openxmlformats.org/officeDocument/2006/relationships/hyperlink" Target="https://drive.google.com/drive/folders/1Uz7hSJ-j2UbB3tkrlc0CKvL7Xijpa1Ne?usp=drive_link" TargetMode="External"/><Relationship Id="rId186" Type="http://schemas.openxmlformats.org/officeDocument/2006/relationships/hyperlink" Target="https://drive.google.com/drive/folders/1VDamlrHQLQa6yhPe0JUb2cOEV_C55aD7?usp=drive_link" TargetMode="External"/><Relationship Id="rId211" Type="http://schemas.openxmlformats.org/officeDocument/2006/relationships/hyperlink" Target="https://drive.google.com/drive/folders/1njsq3LYr225SpkacLp-6CRCYu3P-Y38g?usp=drive_link" TargetMode="External"/><Relationship Id="rId232" Type="http://schemas.openxmlformats.org/officeDocument/2006/relationships/hyperlink" Target="https://drive.google.com/drive/folders/1iUJ23K5LbXz_MjZvaLjBySNCurhMP5-V?usp=drive_link" TargetMode="External"/><Relationship Id="rId253" Type="http://schemas.openxmlformats.org/officeDocument/2006/relationships/hyperlink" Target="https://drive.google.com/drive/folders/1Fomz6cma9gTsPhGENOvNMrkdehAeuBn1?usp=drive_link" TargetMode="External"/><Relationship Id="rId27" Type="http://schemas.openxmlformats.org/officeDocument/2006/relationships/hyperlink" Target="https://drive.google.com/drive/folders/14aD00-TdPkSx00S1D7WMh8FMvZOxVu88?usp=drive_link" TargetMode="External"/><Relationship Id="rId48" Type="http://schemas.openxmlformats.org/officeDocument/2006/relationships/hyperlink" Target="https://drive.google.com/drive/folders/1QgYxfenfV7CPnYam9WkQchQKRlCg59IH?usp=drive_link" TargetMode="External"/><Relationship Id="rId69" Type="http://schemas.openxmlformats.org/officeDocument/2006/relationships/hyperlink" Target="https://drive.google.com/drive/folders/1JMd1wJ8BTTD-q4zY5udsp4bnFXbJkLtj?usp=drive_link" TargetMode="External"/><Relationship Id="rId113" Type="http://schemas.openxmlformats.org/officeDocument/2006/relationships/hyperlink" Target="https://drive.google.com/drive/folders/1xqIN-Efov_v1JslWGuFiLlzlkZa9GRwS?usp=drive_link" TargetMode="External"/><Relationship Id="rId134" Type="http://schemas.openxmlformats.org/officeDocument/2006/relationships/hyperlink" Target="https://drive.google.com/drive/folders/1hUEc9T5UToqRWFMFIf3nDk6kwrRz-9ag?usp=drive_link" TargetMode="External"/><Relationship Id="rId80" Type="http://schemas.openxmlformats.org/officeDocument/2006/relationships/hyperlink" Target="https://drive.google.com/drive/folders/10wYgKjjXt5sj3WDXoSSp0iX56k8ZjvIl?usp=drive_link" TargetMode="External"/><Relationship Id="rId155" Type="http://schemas.openxmlformats.org/officeDocument/2006/relationships/hyperlink" Target="https://drive.google.com/drive/folders/1--Vt4DUOS0uW-hk31wB57GttrhJo4zU-?usp=drive_link" TargetMode="External"/><Relationship Id="rId176" Type="http://schemas.openxmlformats.org/officeDocument/2006/relationships/hyperlink" Target="https://drive.google.com/drive/folders/1_pRnGZlTQxv1ogryy4YyYW6SulOdTdl-?usp=drive_link" TargetMode="External"/><Relationship Id="rId197" Type="http://schemas.openxmlformats.org/officeDocument/2006/relationships/hyperlink" Target="https://drive.google.com/drive/folders/1RDwyLWc-Q6RfhW4VwiAmPNTByyUXir8-?usp=drive_link" TargetMode="External"/><Relationship Id="rId201" Type="http://schemas.openxmlformats.org/officeDocument/2006/relationships/hyperlink" Target="https://drive.google.com/drive/folders/1RsWy3gZumj2YZ5hgayoXBlx00nsf7gQ_?usp=drive_link" TargetMode="External"/><Relationship Id="rId222" Type="http://schemas.openxmlformats.org/officeDocument/2006/relationships/hyperlink" Target="https://drive.google.com/drive/folders/1i312R_Z5NnxLf700vwMgf0EMJhxhTVx5?usp=drive_link" TargetMode="External"/><Relationship Id="rId243" Type="http://schemas.openxmlformats.org/officeDocument/2006/relationships/hyperlink" Target="https://drive.google.com/drive/folders/1ohSTbFTO-BpFeXjPOe_Qdnq6SODojyMO?usp=drive_link" TargetMode="External"/><Relationship Id="rId264" Type="http://schemas.openxmlformats.org/officeDocument/2006/relationships/hyperlink" Target="https://drive.google.com/drive/folders/1zCCwx-Ourl6HkTlxo8dhRfteQndH-03j?usp=drive_link" TargetMode="External"/><Relationship Id="rId17" Type="http://schemas.openxmlformats.org/officeDocument/2006/relationships/hyperlink" Target="https://drive.google.com/drive/folders/1p_QfguIKtdRVhRg8GQ8UDJPZBNfXsB0G?usp=drive_link" TargetMode="External"/><Relationship Id="rId38" Type="http://schemas.openxmlformats.org/officeDocument/2006/relationships/hyperlink" Target="https://drive.google.com/drive/folders/1BsdjoG6aGxPbuDVu_mJpqU0nP7BkOSvQ?usp=drive_link" TargetMode="External"/><Relationship Id="rId59" Type="http://schemas.openxmlformats.org/officeDocument/2006/relationships/hyperlink" Target="https://drive.google.com/drive/folders/1APz1iS9J9Och2eA9hk6P7nFvg_WDXFtQ?usp=drive_link" TargetMode="External"/><Relationship Id="rId103" Type="http://schemas.openxmlformats.org/officeDocument/2006/relationships/hyperlink" Target="https://drive.google.com/drive/folders/1MuTZxEjmmtmhsNJi07DafpY-gsGA7Iib?usp=drive_link" TargetMode="External"/><Relationship Id="rId124" Type="http://schemas.openxmlformats.org/officeDocument/2006/relationships/hyperlink" Target="https://drive.google.com/drive/folders/1kxBOsP2-LK2ONK10-lxlNqZjhie3M9tU?usp=drive_link" TargetMode="External"/><Relationship Id="rId70" Type="http://schemas.openxmlformats.org/officeDocument/2006/relationships/hyperlink" Target="https://drive.google.com/drive/folders/1JMd1wJ8BTTD-q4zY5udsp4bnFXbJkLtj?usp=drive_link" TargetMode="External"/><Relationship Id="rId91" Type="http://schemas.openxmlformats.org/officeDocument/2006/relationships/hyperlink" Target="https://drive.google.com/drive/folders/1kkxHSQTd1wc-YSxPzy-OWLAFjYU1N6Td?usp=drive_link" TargetMode="External"/><Relationship Id="rId145" Type="http://schemas.openxmlformats.org/officeDocument/2006/relationships/hyperlink" Target="https://drive.google.com/drive/folders/1MBsbM88QGv5z8BGJvh9jJ7kz3BsEvYnw?usp=drive_link" TargetMode="External"/><Relationship Id="rId166" Type="http://schemas.openxmlformats.org/officeDocument/2006/relationships/hyperlink" Target="https://drive.google.com/drive/folders/1XW_67zTg0Acbj-Uamq447Kh_D9pxIrqO?usp=drive_link" TargetMode="External"/><Relationship Id="rId187" Type="http://schemas.openxmlformats.org/officeDocument/2006/relationships/hyperlink" Target="https://drive.google.com/drive/folders/1Ko6pEbVAzdDIaorgpKUHIRAZnq4XFF6X?usp=drive_link" TargetMode="External"/><Relationship Id="rId1" Type="http://schemas.openxmlformats.org/officeDocument/2006/relationships/hyperlink" Target="https://drive.google.com/drive/folders/1VT5Qy103gM-VpvvKmtz_EEc1hYWRhEeo?usp=drive_link" TargetMode="External"/><Relationship Id="rId212" Type="http://schemas.openxmlformats.org/officeDocument/2006/relationships/hyperlink" Target="https://drive.google.com/drive/folders/1LwOURv6J6Zp-7VVDIG13hdHV8f0T9Nm9?usp=drive_link" TargetMode="External"/><Relationship Id="rId233" Type="http://schemas.openxmlformats.org/officeDocument/2006/relationships/hyperlink" Target="https://drive.google.com/drive/folders/1_LNFDExQt3GvVCFYLemATQ5mf8wkQ8-C?usp=drive_link" TargetMode="External"/><Relationship Id="rId254" Type="http://schemas.openxmlformats.org/officeDocument/2006/relationships/hyperlink" Target="https://drive.google.com/drive/folders/16wKDrN5_zxSR0i8BumddsLT9AkptFVYW?usp=drive_link" TargetMode="External"/><Relationship Id="rId28" Type="http://schemas.openxmlformats.org/officeDocument/2006/relationships/hyperlink" Target="https://drive.google.com/drive/folders/1LalBrIpluu88qqNnKKSokHkkH_vZygIJ?usp=drive_link" TargetMode="External"/><Relationship Id="rId49" Type="http://schemas.openxmlformats.org/officeDocument/2006/relationships/hyperlink" Target="https://drive.google.com/drive/folders/1Ot5HeAKf7qGz2nvrj5-Ax2U25XNo2XTP?usp=drive_link" TargetMode="External"/><Relationship Id="rId114" Type="http://schemas.openxmlformats.org/officeDocument/2006/relationships/hyperlink" Target="https://drive.google.com/drive/folders/1M-oEeXqKESohdNwrT3PR_mY9SKjT8-wJ?usp=sharing" TargetMode="External"/><Relationship Id="rId60" Type="http://schemas.openxmlformats.org/officeDocument/2006/relationships/hyperlink" Target="https://drive.google.com/drive/folders/1EHQ3kTtzKLn-A6SM_Od80Mg8jsKGIDkV?usp=drive_link" TargetMode="External"/><Relationship Id="rId81" Type="http://schemas.openxmlformats.org/officeDocument/2006/relationships/hyperlink" Target="https://drive.google.com/drive/folders/1LE3qHXm7SjolYVHAOJa8f2BE_PWvD_5A?usp=drive_link" TargetMode="External"/><Relationship Id="rId135" Type="http://schemas.openxmlformats.org/officeDocument/2006/relationships/hyperlink" Target="https://drive.google.com/drive/folders/17zyvPnqyEgWSLTxzaCJLnhedgd1UciP1?usp=sharing" TargetMode="External"/><Relationship Id="rId156" Type="http://schemas.openxmlformats.org/officeDocument/2006/relationships/hyperlink" Target="https://drive.google.com/drive/folders/1bUumqTtFv6u9ljdL3K2BpMcFlYGN5oB3?usp=drive_link" TargetMode="External"/><Relationship Id="rId177" Type="http://schemas.openxmlformats.org/officeDocument/2006/relationships/hyperlink" Target="https://drive.google.com/drive/folders/17OELZB-n3il45F5FSTQyg33XBiTX97ZK?usp=drive_link" TargetMode="External"/><Relationship Id="rId198" Type="http://schemas.openxmlformats.org/officeDocument/2006/relationships/hyperlink" Target="https://drive.google.com/drive/folders/1mVOZDb_KVJdn1knk7vS8U5XqebGVw4Nv?usp=drive_link" TargetMode="External"/><Relationship Id="rId202" Type="http://schemas.openxmlformats.org/officeDocument/2006/relationships/hyperlink" Target="https://drive.google.com/drive/folders/1FUD529T42iEqc_JXLS_Dkqb1QqfaLT-3?usp=drive_link" TargetMode="External"/><Relationship Id="rId223" Type="http://schemas.openxmlformats.org/officeDocument/2006/relationships/hyperlink" Target="https://drive.google.com/drive/folders/1uMWJIKe1lsEI2kI9dmjdfz-ry4evZSjK?usp=drive_link" TargetMode="External"/><Relationship Id="rId244" Type="http://schemas.openxmlformats.org/officeDocument/2006/relationships/hyperlink" Target="https://drive.google.com/drive/folders/1tenFsa8KMqIBAMeO3onlw57kfJ0ti1k2?usp=drive_link" TargetMode="External"/><Relationship Id="rId18" Type="http://schemas.openxmlformats.org/officeDocument/2006/relationships/hyperlink" Target="https://drive.google.com/drive/folders/1tm6dK-3ikorMYjZzZPVsdIC4B-T-P0eV?usp=drive_link" TargetMode="External"/><Relationship Id="rId39" Type="http://schemas.openxmlformats.org/officeDocument/2006/relationships/hyperlink" Target="https://drive.google.com/drive/folders/1n4UWY1USbmGU19T4Yza-fbrd3LEsysii?usp=drive_link" TargetMode="External"/><Relationship Id="rId265" Type="http://schemas.openxmlformats.org/officeDocument/2006/relationships/hyperlink" Target="https://drive.google.com/drive/folders/1rDNfO4XW8NuTy01e-JX-GCHI1-SO5SmL?usp=drive_link" TargetMode="External"/><Relationship Id="rId50" Type="http://schemas.openxmlformats.org/officeDocument/2006/relationships/hyperlink" Target="https://drive.google.com/drive/folders/1gYwUPyJhE1zZwhmHDlGYaGGhF4K4IZHE?usp=drive_link" TargetMode="External"/><Relationship Id="rId104" Type="http://schemas.openxmlformats.org/officeDocument/2006/relationships/hyperlink" Target="https://drive.google.com/drive/folders/1Fomz6cma9gTsPhGENOvNMrkdehAeuBn1?usp=drive_link" TargetMode="External"/><Relationship Id="rId125" Type="http://schemas.openxmlformats.org/officeDocument/2006/relationships/hyperlink" Target="https://drive.google.com/drive/folders/1YUETPo0p9BhhqoH7qzMnLpvMdmliM7YH?usp=drive_link" TargetMode="External"/><Relationship Id="rId146" Type="http://schemas.openxmlformats.org/officeDocument/2006/relationships/hyperlink" Target="https://drive.google.com/drive/folders/1tenFsa8KMqIBAMeO3onlw57kfJ0ti1k2?usp=drive_link" TargetMode="External"/><Relationship Id="rId167" Type="http://schemas.openxmlformats.org/officeDocument/2006/relationships/hyperlink" Target="https://drive.google.com/drive/folders/1kDh2XID17N6rFH7weVqBnHB9iLN6S-oD?usp=drive_link" TargetMode="External"/><Relationship Id="rId188" Type="http://schemas.openxmlformats.org/officeDocument/2006/relationships/hyperlink" Target="https://drive.google.com/drive/folders/1TzF58HYyOmpKMPGflTT7qegnZ2P1mDy-?usp=drive_link" TargetMode="External"/><Relationship Id="rId71" Type="http://schemas.openxmlformats.org/officeDocument/2006/relationships/hyperlink" Target="https://drive.google.com/drive/folders/1rbZLYa7V9b4DBsKZIbLf7FrEWwTjRvsa?usp=drive_link" TargetMode="External"/><Relationship Id="rId92" Type="http://schemas.openxmlformats.org/officeDocument/2006/relationships/hyperlink" Target="https://drive.google.com/drive/folders/1KT4e2Syi27p85P8rvFkXypHEajWeXrBq?usp=sharing" TargetMode="External"/><Relationship Id="rId213" Type="http://schemas.openxmlformats.org/officeDocument/2006/relationships/hyperlink" Target="https://drive.google.com/drive/folders/1VfGdTa-pDH-s6yQY3h_XHOkPWAP74GI1?usp=drive_link" TargetMode="External"/><Relationship Id="rId234" Type="http://schemas.openxmlformats.org/officeDocument/2006/relationships/hyperlink" Target="https://drive.google.com/drive/folders/1oOWKI_QY-2lcBvvR2MQdjz_qC78nQbQR?usp=drive_link" TargetMode="External"/><Relationship Id="rId2" Type="http://schemas.openxmlformats.org/officeDocument/2006/relationships/hyperlink" Target="https://drive.google.com/drive/folders/1k9PAUJJF1OKzEk5GTlamj33ZUr3BB1Fr?usp=drive_link" TargetMode="External"/><Relationship Id="rId29" Type="http://schemas.openxmlformats.org/officeDocument/2006/relationships/hyperlink" Target="https://drive.google.com/drive/folders/1n9KSCc2t9dzYVhX5tQdKBF4CRu1rk1wL?usp=drive_link" TargetMode="External"/><Relationship Id="rId255" Type="http://schemas.openxmlformats.org/officeDocument/2006/relationships/hyperlink" Target="https://drive.google.com/drive/folders/1MuTZxEjmmtmhsNJi07DafpY-gsGA7Iib?usp=drive_link" TargetMode="External"/><Relationship Id="rId40" Type="http://schemas.openxmlformats.org/officeDocument/2006/relationships/hyperlink" Target="https://drive.google.com/drive/folders/10QDjEOeBzxDt_a9BE44qcwZT8EWePxqD?usp=drive_link" TargetMode="External"/><Relationship Id="rId115" Type="http://schemas.openxmlformats.org/officeDocument/2006/relationships/hyperlink" Target="https://drive.google.com/drive/folders/1QHHjZKG2UHM_UjFLJ_X30bZKS8B6OgT0?usp=sharing" TargetMode="External"/><Relationship Id="rId136" Type="http://schemas.openxmlformats.org/officeDocument/2006/relationships/hyperlink" Target="https://drive.google.com/drive/folders/1lCJbDTxLEE3BcUCUPT-TgkjAKf7SmlDr?usp=drive_link" TargetMode="External"/><Relationship Id="rId157" Type="http://schemas.openxmlformats.org/officeDocument/2006/relationships/hyperlink" Target="https://drive.google.com/drive/folders/19oRRfiXlc-bycdn2nJQO_HAQ1Xr6OF78?usp=drive_link" TargetMode="External"/><Relationship Id="rId178" Type="http://schemas.openxmlformats.org/officeDocument/2006/relationships/hyperlink" Target="https://drive.google.com/drive/folders/1Pk5v30Xkm7q6iR08T8mr2bDzrqMTdv0l?usp=drive_link" TargetMode="External"/><Relationship Id="rId61" Type="http://schemas.openxmlformats.org/officeDocument/2006/relationships/hyperlink" Target="https://drive.google.com/drive/folders/1VpVeggTMdOpTBTdaF8WTJf5Lwp6WV_wO?usp=drive_link" TargetMode="External"/><Relationship Id="rId82" Type="http://schemas.openxmlformats.org/officeDocument/2006/relationships/hyperlink" Target="https://drive.google.com/drive/folders/1dBKyICvvEjgvowPefE87fxmwGzOp37lt?usp=drive_link" TargetMode="External"/><Relationship Id="rId199" Type="http://schemas.openxmlformats.org/officeDocument/2006/relationships/hyperlink" Target="https://drive.google.com/drive/folders/11P6fQvjWBtvTdJnjo4U9ezmthPyXYekf?usp=drive_link" TargetMode="External"/><Relationship Id="rId203" Type="http://schemas.openxmlformats.org/officeDocument/2006/relationships/hyperlink" Target="https://drive.google.com/drive/folders/10x7IHqngEJjmKn6eAH3_fY6TcAho-8c8?usp=drive_link" TargetMode="External"/><Relationship Id="rId19" Type="http://schemas.openxmlformats.org/officeDocument/2006/relationships/hyperlink" Target="https://drive.google.com/drive/folders/1BEOZMhSfpQewMayczo7OQ_2kbOe1MqyK?usp=drive_link" TargetMode="External"/><Relationship Id="rId224" Type="http://schemas.openxmlformats.org/officeDocument/2006/relationships/hyperlink" Target="https://drive.google.com/drive/folders/1nBXBousiB-xXUulwq4hG0zMKrK6s1QxQ?usp=drive_link" TargetMode="External"/><Relationship Id="rId245" Type="http://schemas.openxmlformats.org/officeDocument/2006/relationships/hyperlink" Target="https://drive.google.com/drive/folders/1UHbeGb2bshhBuoW8IvRH4CxZlPVvIq7x?usp=drive_link" TargetMode="External"/><Relationship Id="rId266" Type="http://schemas.openxmlformats.org/officeDocument/2006/relationships/hyperlink" Target="https://drive.google.com/drive/folders/18NghWU-K8SlawZaJ1uN7Fd3rt14a1imb?usp=drive_link" TargetMode="External"/><Relationship Id="rId30" Type="http://schemas.openxmlformats.org/officeDocument/2006/relationships/hyperlink" Target="https://drive.google.com/drive/folders/1XjK2sboLYcb9xrjVyqTVO6XDITnZ6Wqz?usp=drive_link" TargetMode="External"/><Relationship Id="rId105" Type="http://schemas.openxmlformats.org/officeDocument/2006/relationships/hyperlink" Target="https://drive.google.com/drive/folders/1zhEMcI1XQ2UfaDc2vzFuJRR3IDW_DFe_?usp=drive_link" TargetMode="External"/><Relationship Id="rId126" Type="http://schemas.openxmlformats.org/officeDocument/2006/relationships/hyperlink" Target="https://drive.google.com/drive/folders/17xIS20YjDbjgnx3xIdpjkl-0Isdg_3_S?usp=drive_link" TargetMode="External"/><Relationship Id="rId147" Type="http://schemas.openxmlformats.org/officeDocument/2006/relationships/hyperlink" Target="https://drive.google.com/drive/folders/1eH1T3De4OJI80c0ATgfrAodPGNIc89PR?usp=drive_link" TargetMode="External"/><Relationship Id="rId168" Type="http://schemas.openxmlformats.org/officeDocument/2006/relationships/hyperlink" Target="https://drive.google.com/drive/folders/1wbs1BwGg6qV2DpMrGzwBfozP4iDvXB-8?usp=drive_link" TargetMode="External"/><Relationship Id="rId51" Type="http://schemas.openxmlformats.org/officeDocument/2006/relationships/hyperlink" Target="https://drive.google.com/drive/folders/1tNTtknpZyFNsyrOFnllT265Aq_D3AuPE?usp=drive_link" TargetMode="External"/><Relationship Id="rId72" Type="http://schemas.openxmlformats.org/officeDocument/2006/relationships/hyperlink" Target="https://drive.google.com/drive/folders/1rbZLYa7V9b4DBsKZIbLf7FrEWwTjRvsa?usp=drive_link" TargetMode="External"/><Relationship Id="rId93" Type="http://schemas.openxmlformats.org/officeDocument/2006/relationships/hyperlink" Target="https://drive.google.com/drive/folders/1GN-21wltl8QAQcxsIkXq1Rarm81-xcpX?usp=sharing" TargetMode="External"/><Relationship Id="rId189" Type="http://schemas.openxmlformats.org/officeDocument/2006/relationships/hyperlink" Target="https://drive.google.com/drive/folders/1k0la2SjaoqXRLI-UIqbuCCgMqkDs15Gs?usp=drive_link" TargetMode="External"/><Relationship Id="rId3" Type="http://schemas.openxmlformats.org/officeDocument/2006/relationships/hyperlink" Target="https://drive.google.com/drive/folders/18Qak_94disKQp82dtPeFrOTuEBlAnLpm?usp=drive_link" TargetMode="External"/><Relationship Id="rId214" Type="http://schemas.openxmlformats.org/officeDocument/2006/relationships/hyperlink" Target="https://drive.google.com/drive/folders/1GVXoF3aG5ecFPYT8i0vN4LiQxySoTon1?usp=drive_link" TargetMode="External"/><Relationship Id="rId235" Type="http://schemas.openxmlformats.org/officeDocument/2006/relationships/hyperlink" Target="https://drive.google.com/drive/folders/1a8jA5MU_jowblQRos_oiGDv9120xUswf?usp=drive_link" TargetMode="External"/><Relationship Id="rId256" Type="http://schemas.openxmlformats.org/officeDocument/2006/relationships/hyperlink" Target="https://drive.google.com/drive/folders/1j3xkCifU7X31bAyTPa44zStyaYjY_WYj?usp=drive_link" TargetMode="External"/><Relationship Id="rId116" Type="http://schemas.openxmlformats.org/officeDocument/2006/relationships/hyperlink" Target="https://drive.google.com/drive/folders/1MbHPy3bFhkOCAdEStra6zDz7_tuAd0df?usp=drive_link" TargetMode="External"/><Relationship Id="rId137" Type="http://schemas.openxmlformats.org/officeDocument/2006/relationships/hyperlink" Target="https://drive.google.com/drive/folders/1Yp4NqevuK-88jbtST5KEjtRS231JeRLB?usp=drive_link" TargetMode="External"/><Relationship Id="rId158" Type="http://schemas.openxmlformats.org/officeDocument/2006/relationships/hyperlink" Target="https://drive.google.com/drive/folders/1S90AN5e5PVzuR-JPSyTWiXsS5XPwLFUL?usp=drive_link" TargetMode="External"/><Relationship Id="rId20" Type="http://schemas.openxmlformats.org/officeDocument/2006/relationships/hyperlink" Target="https://drive.google.com/drive/folders/1bjxhAE-_La6hZI04jPQqFTaGCb4KIFMA?usp=drive_link" TargetMode="External"/><Relationship Id="rId41" Type="http://schemas.openxmlformats.org/officeDocument/2006/relationships/hyperlink" Target="https://drive.google.com/drive/folders/198lHBleA-8POtnk-gOo3xuOjjNfEvV_c?usp=drive_link" TargetMode="External"/><Relationship Id="rId62" Type="http://schemas.openxmlformats.org/officeDocument/2006/relationships/hyperlink" Target="https://drive.google.com/drive/folders/1KvKm83qC_hxc7AaOKQ0AkwMsEMRuKwP3?usp=drive_link" TargetMode="External"/><Relationship Id="rId83" Type="http://schemas.openxmlformats.org/officeDocument/2006/relationships/hyperlink" Target="https://drive.google.com/drive/folders/1ak2VneyszfrC8UlLI1_WxJnTKT2uQmzd?usp=drive_link" TargetMode="External"/><Relationship Id="rId179" Type="http://schemas.openxmlformats.org/officeDocument/2006/relationships/hyperlink" Target="https://drive.google.com/drive/folders/1otDl1LMcPip56PbeRXraV8BfWkwr1srW?usp=drive_link" TargetMode="External"/><Relationship Id="rId190" Type="http://schemas.openxmlformats.org/officeDocument/2006/relationships/hyperlink" Target="https://drive.google.com/drive/folders/1wigjD-QJVD3QRX5CdqiHmf5MQ5Nc-Z9a?usp=drive_link" TargetMode="External"/><Relationship Id="rId204" Type="http://schemas.openxmlformats.org/officeDocument/2006/relationships/hyperlink" Target="https://drive.google.com/drive/folders/1VBxcjkOxEHzYYF122i7H0PJ5iExXpNu3?usp=drive_link" TargetMode="External"/><Relationship Id="rId225" Type="http://schemas.openxmlformats.org/officeDocument/2006/relationships/hyperlink" Target="https://drive.google.com/drive/folders/1CEE4V1GWIy1TCsSqFR3tIEy7Au5qV4rB?usp=drive_link" TargetMode="External"/><Relationship Id="rId246" Type="http://schemas.openxmlformats.org/officeDocument/2006/relationships/hyperlink" Target="https://drive.google.com/drive/folders/1a1Wl6AcRyR90k3qMu8T7Y8ACAAkWnDnL?usp=drive_link" TargetMode="External"/><Relationship Id="rId267" Type="http://schemas.openxmlformats.org/officeDocument/2006/relationships/hyperlink" Target="https://drive.google.com/drive/folders/13Aav5USmJ8YxCOrFLuxI72UGNxXgdpim?usp=drive_link" TargetMode="External"/><Relationship Id="rId106" Type="http://schemas.openxmlformats.org/officeDocument/2006/relationships/hyperlink" Target="https://drive.google.com/drive/folders/1tEFgM3R_3CA6pHz9obsgxZGn6AkAFVdS?usp=drive_link" TargetMode="External"/><Relationship Id="rId127" Type="http://schemas.openxmlformats.org/officeDocument/2006/relationships/hyperlink" Target="https://drive.google.com/drive/folders/1gLpfof51id4zk7kcidBnSm6on543rzGA?usp=drive_link" TargetMode="External"/><Relationship Id="rId10" Type="http://schemas.openxmlformats.org/officeDocument/2006/relationships/hyperlink" Target="https://drive.google.com/drive/folders/1yipQolcr7rbdfbOVNg39FPAH9W-kXS95?usp=drive_link" TargetMode="External"/><Relationship Id="rId31" Type="http://schemas.openxmlformats.org/officeDocument/2006/relationships/hyperlink" Target="https://drive.google.com/drive/folders/1Efn9TGtDvGtYEJPLSStk12JDuGup5Bur?usp=drive_link" TargetMode="External"/><Relationship Id="rId52" Type="http://schemas.openxmlformats.org/officeDocument/2006/relationships/hyperlink" Target="https://drive.google.com/drive/folders/1EF-fDwIGJHXRGvHZSs5mUXyiFjiGrMkE?usp=drive_link" TargetMode="External"/><Relationship Id="rId73" Type="http://schemas.openxmlformats.org/officeDocument/2006/relationships/hyperlink" Target="https://drive.google.com/drive/folders/1qkfzAEPQwCvn9tKjVQlQmjKFzqzruYa_?usp=drive_link" TargetMode="External"/><Relationship Id="rId94" Type="http://schemas.openxmlformats.org/officeDocument/2006/relationships/hyperlink" Target="https://drive.google.com/drive/folders/12p34eexWuw1mdfCiQp412NC1M-wGatPA?usp=sharing" TargetMode="External"/><Relationship Id="rId148" Type="http://schemas.openxmlformats.org/officeDocument/2006/relationships/hyperlink" Target="https://drive.google.com/drive/folders/17olJG5dc-A_KBCbXTtOmtX9qrtEX4k6Q?usp=drive_link" TargetMode="External"/><Relationship Id="rId169" Type="http://schemas.openxmlformats.org/officeDocument/2006/relationships/hyperlink" Target="https://drive.google.com/drive/folders/1TiLQjZj5g_PqUPhss7pw1djBWhCxkEu8?usp=drive_link" TargetMode="External"/><Relationship Id="rId4" Type="http://schemas.openxmlformats.org/officeDocument/2006/relationships/hyperlink" Target="https://drive.google.com/drive/folders/1DDIcVBC5xwco6BqUsO-mLtKISYU7dr7S?usp=drive_link" TargetMode="External"/><Relationship Id="rId180" Type="http://schemas.openxmlformats.org/officeDocument/2006/relationships/hyperlink" Target="https://drive.google.com/drive/folders/1dFpfGdiVakcxjRaJDnRHI6tkBA3JW_s8?usp=drive_link" TargetMode="External"/><Relationship Id="rId215" Type="http://schemas.openxmlformats.org/officeDocument/2006/relationships/hyperlink" Target="https://drive.google.com/drive/folders/1MYJdstizXCvG5KX2nRj8YGkRrEahc4YB?usp=drive_link" TargetMode="External"/><Relationship Id="rId236" Type="http://schemas.openxmlformats.org/officeDocument/2006/relationships/hyperlink" Target="https://drive.google.com/drive/folders/1VdFJSUUBWwdKc8JfHJAGxUa_G4OvqB9k?usp=sharing" TargetMode="External"/><Relationship Id="rId257" Type="http://schemas.openxmlformats.org/officeDocument/2006/relationships/hyperlink" Target="https://drive.google.com/drive/folders/1lQ-nbAtvnCK0JKLsGy4Bb3w3XwTuEr3R?usp=drive_link" TargetMode="External"/><Relationship Id="rId42" Type="http://schemas.openxmlformats.org/officeDocument/2006/relationships/hyperlink" Target="https://drive.google.com/drive/folders/1NGEpPSInwuLWRoW3tq4fvgvChrAILRIF?usp=drive_link" TargetMode="External"/><Relationship Id="rId84" Type="http://schemas.openxmlformats.org/officeDocument/2006/relationships/hyperlink" Target="https://drive.google.com/drive/folders/1R7geaEdzDtrR8gwAWEG5M4XSne-GqrV7?usp=drive_link" TargetMode="External"/><Relationship Id="rId138" Type="http://schemas.openxmlformats.org/officeDocument/2006/relationships/hyperlink" Target="https://drive.google.com/drive/folders/1999BcQFqpLGUi7XT1AoVCwrfuwgxk86u?usp=drive_link" TargetMode="External"/><Relationship Id="rId191" Type="http://schemas.openxmlformats.org/officeDocument/2006/relationships/hyperlink" Target="https://drive.google.com/drive/folders/1ljWdRUWn16SBSHblG9PlrTm1lcRws0ii?usp=drive_link" TargetMode="External"/><Relationship Id="rId205" Type="http://schemas.openxmlformats.org/officeDocument/2006/relationships/hyperlink" Target="https://drive.google.com/drive/folders/1WAuWbkx77ORY-3YaNW2ArxendriixA1n?usp=drive_link" TargetMode="External"/><Relationship Id="rId247" Type="http://schemas.openxmlformats.org/officeDocument/2006/relationships/hyperlink" Target="https://drive.google.com/drive/folders/1V4G7fNy4Hi36KqZvRg_0XOh1HYHTt7dZ?usp=drive_link" TargetMode="External"/><Relationship Id="rId107" Type="http://schemas.openxmlformats.org/officeDocument/2006/relationships/hyperlink" Target="https://drive.google.com/drive/folders/1AjMTMhOKHvm-A8bTGJXt0Y1tMv2YBXq_?usp=drive_link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BN275"/>
  <sheetViews>
    <sheetView tabSelected="1" zoomScaleNormal="100" zoomScaleSheetLayoutView="100" workbookViewId="0">
      <selection sqref="A1:AX1"/>
    </sheetView>
  </sheetViews>
  <sheetFormatPr defaultColWidth="8.6640625" defaultRowHeight="13.8" x14ac:dyDescent="0.3"/>
  <cols>
    <col min="1" max="1" width="4.6640625" style="12" customWidth="1"/>
    <col min="2" max="2" width="34.21875" style="51" customWidth="1"/>
    <col min="3" max="3" width="22.88671875" style="50" customWidth="1"/>
    <col min="4" max="4" width="6.109375" style="52" customWidth="1"/>
    <col min="5" max="5" width="17.6640625" style="53" customWidth="1"/>
    <col min="6" max="6" width="6.77734375" style="66" customWidth="1"/>
    <col min="7" max="7" width="7.109375" style="16" customWidth="1"/>
    <col min="8" max="8" width="9.44140625" style="55" customWidth="1"/>
    <col min="9" max="9" width="7.88671875" style="16" bestFit="1" customWidth="1"/>
    <col min="10" max="10" width="7.21875" style="32" bestFit="1" customWidth="1"/>
    <col min="11" max="12" width="6.109375" style="56" customWidth="1"/>
    <col min="13" max="13" width="6.109375" style="57" customWidth="1"/>
    <col min="14" max="14" width="7" style="32" customWidth="1"/>
    <col min="15" max="15" width="8.6640625" style="50" customWidth="1"/>
    <col min="16" max="16" width="10.77734375" style="50" customWidth="1"/>
    <col min="17" max="17" width="9.77734375" style="50" customWidth="1"/>
    <col min="18" max="18" width="9.88671875" style="50" customWidth="1"/>
    <col min="19" max="19" width="10" style="50" customWidth="1"/>
    <col min="20" max="20" width="9.6640625" style="50" customWidth="1"/>
    <col min="21" max="21" width="9.88671875" style="50" customWidth="1"/>
    <col min="22" max="22" width="14.6640625" style="50" customWidth="1"/>
    <col min="23" max="23" width="10.44140625" style="63" customWidth="1"/>
    <col min="24" max="24" width="5.88671875" style="59" customWidth="1"/>
    <col min="25" max="25" width="6.109375" style="60" customWidth="1"/>
    <col min="26" max="26" width="10.5546875" style="58" customWidth="1"/>
    <col min="27" max="27" width="6.44140625" style="61" customWidth="1"/>
    <col min="28" max="28" width="5.21875" style="54" customWidth="1"/>
    <col min="29" max="29" width="5.33203125" style="50" bestFit="1" customWidth="1"/>
    <col min="30" max="31" width="4.44140625" style="50" customWidth="1"/>
    <col min="32" max="32" width="4.88671875" style="16" customWidth="1"/>
    <col min="33" max="33" width="5.6640625" style="16" customWidth="1"/>
    <col min="34" max="34" width="6.44140625" style="16" customWidth="1"/>
    <col min="35" max="35" width="5.77734375" style="32" customWidth="1"/>
    <col min="36" max="36" width="7.88671875" style="32" customWidth="1"/>
    <col min="37" max="37" width="6.21875" style="32" customWidth="1"/>
    <col min="38" max="38" width="6.77734375" style="32" bestFit="1" customWidth="1"/>
    <col min="39" max="39" width="5.77734375" style="32" customWidth="1"/>
    <col min="40" max="40" width="8.109375" style="33" customWidth="1"/>
    <col min="41" max="41" width="6.6640625" style="32" customWidth="1"/>
    <col min="42" max="42" width="7" style="32" customWidth="1"/>
    <col min="43" max="43" width="4.88671875" style="27" bestFit="1" customWidth="1"/>
    <col min="44" max="44" width="5.77734375" style="27" bestFit="1" customWidth="1"/>
    <col min="45" max="47" width="6.33203125" style="28" customWidth="1"/>
    <col min="48" max="48" width="6.44140625" style="27" customWidth="1"/>
    <col min="49" max="49" width="7.5546875" style="28" customWidth="1"/>
    <col min="50" max="50" width="9.77734375" style="28" customWidth="1"/>
    <col min="51" max="51" width="9.6640625" style="1" customWidth="1"/>
    <col min="52" max="64" width="8.6640625" style="2"/>
    <col min="65" max="16384" width="8.6640625" style="7"/>
  </cols>
  <sheetData>
    <row r="1" spans="1:64" ht="35.4" customHeight="1" thickBot="1" x14ac:dyDescent="0.35">
      <c r="A1" s="257"/>
      <c r="B1" s="258" t="e" vm="1">
        <v>#VALUE!</v>
      </c>
      <c r="C1" s="259"/>
      <c r="D1" s="260"/>
      <c r="E1" s="260"/>
      <c r="F1" s="260"/>
      <c r="G1" s="260"/>
      <c r="H1" s="260"/>
      <c r="I1" s="260"/>
      <c r="J1" s="260"/>
      <c r="K1" s="260"/>
      <c r="L1" s="260"/>
      <c r="M1" s="260"/>
      <c r="N1" s="260"/>
      <c r="O1" s="260"/>
      <c r="P1" s="260"/>
      <c r="Q1" s="260"/>
      <c r="R1" s="260"/>
      <c r="S1" s="260"/>
      <c r="T1" s="260"/>
      <c r="U1" s="260"/>
      <c r="V1" s="260"/>
      <c r="W1" s="260"/>
      <c r="X1" s="260"/>
      <c r="Y1" s="260"/>
      <c r="Z1" s="260"/>
      <c r="AA1" s="260"/>
      <c r="AB1" s="260"/>
      <c r="AC1" s="260"/>
      <c r="AD1" s="260"/>
      <c r="AE1" s="260"/>
      <c r="AF1" s="260"/>
      <c r="AG1" s="260"/>
      <c r="AH1" s="260"/>
      <c r="AI1" s="260"/>
      <c r="AJ1" s="260"/>
      <c r="AK1" s="260"/>
      <c r="AL1" s="260"/>
      <c r="AM1" s="260"/>
      <c r="AN1" s="260"/>
      <c r="AO1" s="260"/>
      <c r="AP1" s="260"/>
      <c r="AQ1" s="260"/>
      <c r="AR1" s="260"/>
      <c r="AS1" s="260"/>
      <c r="AT1" s="260"/>
      <c r="AU1" s="260"/>
      <c r="AV1" s="260"/>
      <c r="AW1" s="260"/>
      <c r="AX1" s="261"/>
    </row>
    <row r="2" spans="1:64" ht="27.6" customHeight="1" thickBot="1" x14ac:dyDescent="0.4">
      <c r="A2" s="252"/>
      <c r="B2" s="142" t="s">
        <v>757</v>
      </c>
      <c r="C2" s="81"/>
      <c r="D2" s="87"/>
      <c r="E2" s="88"/>
      <c r="F2" s="73" t="s">
        <v>758</v>
      </c>
      <c r="G2" s="74"/>
      <c r="H2" s="74"/>
      <c r="I2" s="74"/>
      <c r="J2" s="74"/>
      <c r="K2" s="75"/>
      <c r="L2" s="76"/>
      <c r="M2" s="77"/>
      <c r="N2" s="77"/>
      <c r="O2" s="77"/>
      <c r="P2" s="77"/>
      <c r="Q2" s="78"/>
      <c r="R2" s="79" t="s">
        <v>759</v>
      </c>
      <c r="S2" s="80"/>
      <c r="T2" s="81"/>
      <c r="U2" s="82"/>
      <c r="V2" s="83"/>
      <c r="W2" s="84" t="s">
        <v>760</v>
      </c>
      <c r="X2" s="85"/>
      <c r="Y2" s="86"/>
      <c r="Z2" s="87"/>
      <c r="AA2" s="87"/>
      <c r="AB2" s="88"/>
      <c r="AC2" s="89" t="s">
        <v>761</v>
      </c>
      <c r="AD2" s="90"/>
      <c r="AE2" s="90"/>
      <c r="AF2" s="90"/>
      <c r="AG2" s="91"/>
      <c r="AH2" s="92"/>
      <c r="AI2" s="82"/>
      <c r="AJ2" s="82"/>
      <c r="AK2" s="82"/>
      <c r="AL2" s="82"/>
      <c r="AM2" s="82"/>
      <c r="AN2" s="82"/>
      <c r="AO2" s="82"/>
      <c r="AP2" s="83"/>
      <c r="AQ2" s="108" t="s">
        <v>745</v>
      </c>
      <c r="AR2" s="109"/>
      <c r="AS2" s="109"/>
      <c r="AT2" s="109"/>
      <c r="AU2" s="109"/>
      <c r="AV2" s="109"/>
      <c r="AW2" s="109"/>
      <c r="AX2" s="110"/>
    </row>
    <row r="3" spans="1:64" s="6" customFormat="1" ht="31.8" customHeight="1" thickBot="1" x14ac:dyDescent="0.35">
      <c r="A3" s="254" t="s">
        <v>23</v>
      </c>
      <c r="B3" s="171" t="s">
        <v>765</v>
      </c>
      <c r="C3" s="172"/>
      <c r="D3" s="172"/>
      <c r="E3" s="173"/>
      <c r="F3" s="165" t="s">
        <v>723</v>
      </c>
      <c r="G3" s="166"/>
      <c r="H3" s="182" t="s">
        <v>724</v>
      </c>
      <c r="I3" s="180" t="s">
        <v>725</v>
      </c>
      <c r="J3" s="164"/>
      <c r="K3" s="167" t="s">
        <v>726</v>
      </c>
      <c r="L3" s="168"/>
      <c r="M3" s="169"/>
      <c r="N3" s="170" t="s">
        <v>727</v>
      </c>
      <c r="O3" s="197" t="s">
        <v>728</v>
      </c>
      <c r="P3" s="151" t="s">
        <v>729</v>
      </c>
      <c r="Q3" s="152"/>
      <c r="R3" s="152"/>
      <c r="S3" s="152"/>
      <c r="T3" s="152"/>
      <c r="U3" s="153"/>
      <c r="V3" s="143" t="s">
        <v>739</v>
      </c>
      <c r="W3" s="144"/>
      <c r="X3" s="144"/>
      <c r="Y3" s="145"/>
      <c r="Z3" s="143" t="s">
        <v>740</v>
      </c>
      <c r="AA3" s="144"/>
      <c r="AB3" s="144"/>
      <c r="AC3" s="144"/>
      <c r="AD3" s="144"/>
      <c r="AE3" s="144"/>
      <c r="AF3" s="144"/>
      <c r="AG3" s="144"/>
      <c r="AH3" s="145"/>
      <c r="AI3" s="116" t="s">
        <v>65</v>
      </c>
      <c r="AJ3" s="146"/>
      <c r="AK3" s="116" t="s">
        <v>66</v>
      </c>
      <c r="AL3" s="146"/>
      <c r="AM3" s="116" t="s">
        <v>752</v>
      </c>
      <c r="AN3" s="146"/>
      <c r="AO3" s="116" t="s">
        <v>753</v>
      </c>
      <c r="AP3" s="117"/>
      <c r="AQ3" s="111"/>
      <c r="AR3" s="112"/>
      <c r="AS3" s="112"/>
      <c r="AT3" s="112"/>
      <c r="AU3" s="112"/>
      <c r="AV3" s="112"/>
      <c r="AW3" s="112"/>
      <c r="AX3" s="113"/>
      <c r="AY3" s="5"/>
    </row>
    <row r="4" spans="1:64" s="4" customFormat="1" ht="15" customHeight="1" thickBot="1" x14ac:dyDescent="0.35">
      <c r="A4" s="255"/>
      <c r="B4" s="203" t="s">
        <v>750</v>
      </c>
      <c r="C4" s="205" t="s">
        <v>719</v>
      </c>
      <c r="D4" s="203" t="s">
        <v>17</v>
      </c>
      <c r="E4" s="203" t="s">
        <v>720</v>
      </c>
      <c r="F4" s="176" t="s">
        <v>721</v>
      </c>
      <c r="G4" s="177" t="s">
        <v>722</v>
      </c>
      <c r="H4" s="183"/>
      <c r="I4" s="186" t="s">
        <v>31</v>
      </c>
      <c r="J4" s="182" t="s">
        <v>67</v>
      </c>
      <c r="K4" s="189" t="s">
        <v>69</v>
      </c>
      <c r="L4" s="190"/>
      <c r="M4" s="191"/>
      <c r="N4" s="182" t="s">
        <v>749</v>
      </c>
      <c r="O4" s="198"/>
      <c r="P4" s="197" t="s">
        <v>731</v>
      </c>
      <c r="Q4" s="197" t="s">
        <v>730</v>
      </c>
      <c r="R4" s="197" t="s">
        <v>732</v>
      </c>
      <c r="S4" s="197" t="s">
        <v>733</v>
      </c>
      <c r="T4" s="197" t="s">
        <v>766</v>
      </c>
      <c r="U4" s="197" t="s">
        <v>748</v>
      </c>
      <c r="V4" s="205" t="s">
        <v>64</v>
      </c>
      <c r="W4" s="186" t="s">
        <v>50</v>
      </c>
      <c r="X4" s="214" t="s">
        <v>63</v>
      </c>
      <c r="Y4" s="214" t="s">
        <v>743</v>
      </c>
      <c r="Z4" s="186" t="s">
        <v>18</v>
      </c>
      <c r="AA4" s="203" t="s">
        <v>743</v>
      </c>
      <c r="AB4" s="182" t="s">
        <v>29</v>
      </c>
      <c r="AC4" s="220" t="s">
        <v>741</v>
      </c>
      <c r="AD4" s="221"/>
      <c r="AE4" s="222"/>
      <c r="AF4" s="227" t="s">
        <v>34</v>
      </c>
      <c r="AG4" s="227" t="s">
        <v>54</v>
      </c>
      <c r="AH4" s="227" t="s">
        <v>36</v>
      </c>
      <c r="AI4" s="147"/>
      <c r="AJ4" s="148"/>
      <c r="AK4" s="147"/>
      <c r="AL4" s="148"/>
      <c r="AM4" s="147"/>
      <c r="AN4" s="148"/>
      <c r="AO4" s="149"/>
      <c r="AP4" s="150"/>
      <c r="AQ4" s="241" t="s">
        <v>746</v>
      </c>
      <c r="AR4" s="242"/>
      <c r="AS4" s="243" t="s">
        <v>762</v>
      </c>
      <c r="AT4" s="243" t="s">
        <v>763</v>
      </c>
      <c r="AU4" s="243" t="s">
        <v>764</v>
      </c>
      <c r="AV4" s="244" t="s">
        <v>723</v>
      </c>
      <c r="AW4" s="245"/>
      <c r="AX4" s="246" t="s">
        <v>747</v>
      </c>
      <c r="AY4" s="3"/>
    </row>
    <row r="5" spans="1:64" s="6" customFormat="1" ht="15" customHeight="1" thickBot="1" x14ac:dyDescent="0.35">
      <c r="A5" s="256"/>
      <c r="B5" s="204"/>
      <c r="C5" s="206"/>
      <c r="D5" s="204"/>
      <c r="E5" s="204"/>
      <c r="F5" s="178"/>
      <c r="G5" s="179"/>
      <c r="H5" s="184"/>
      <c r="I5" s="187"/>
      <c r="J5" s="184"/>
      <c r="K5" s="193" t="s">
        <v>31</v>
      </c>
      <c r="L5" s="193" t="s">
        <v>32</v>
      </c>
      <c r="M5" s="195" t="s">
        <v>33</v>
      </c>
      <c r="N5" s="184"/>
      <c r="O5" s="199"/>
      <c r="P5" s="201"/>
      <c r="Q5" s="201"/>
      <c r="R5" s="201"/>
      <c r="S5" s="201"/>
      <c r="T5" s="201"/>
      <c r="U5" s="201"/>
      <c r="V5" s="206"/>
      <c r="W5" s="187"/>
      <c r="X5" s="215"/>
      <c r="Y5" s="215"/>
      <c r="Z5" s="187"/>
      <c r="AA5" s="204"/>
      <c r="AB5" s="184"/>
      <c r="AC5" s="223" t="s">
        <v>31</v>
      </c>
      <c r="AD5" s="224" t="s">
        <v>32</v>
      </c>
      <c r="AE5" s="225" t="s">
        <v>33</v>
      </c>
      <c r="AF5" s="228" t="s">
        <v>68</v>
      </c>
      <c r="AG5" s="228" t="s">
        <v>35</v>
      </c>
      <c r="AH5" s="228" t="s">
        <v>35</v>
      </c>
      <c r="AI5" s="231" t="s">
        <v>742</v>
      </c>
      <c r="AJ5" s="231" t="s">
        <v>743</v>
      </c>
      <c r="AK5" s="231" t="s">
        <v>742</v>
      </c>
      <c r="AL5" s="231" t="s">
        <v>743</v>
      </c>
      <c r="AM5" s="231" t="s">
        <v>742</v>
      </c>
      <c r="AN5" s="231" t="s">
        <v>743</v>
      </c>
      <c r="AO5" s="233" t="s">
        <v>742</v>
      </c>
      <c r="AP5" s="233" t="s">
        <v>743</v>
      </c>
      <c r="AQ5" s="247" t="s">
        <v>742</v>
      </c>
      <c r="AR5" s="248" t="s">
        <v>29</v>
      </c>
      <c r="AS5" s="249" t="s">
        <v>35</v>
      </c>
      <c r="AT5" s="249" t="s">
        <v>35</v>
      </c>
      <c r="AU5" s="249" t="s">
        <v>68</v>
      </c>
      <c r="AV5" s="250" t="s">
        <v>721</v>
      </c>
      <c r="AW5" s="249" t="s">
        <v>722</v>
      </c>
      <c r="AX5" s="251" t="s">
        <v>722</v>
      </c>
      <c r="AY5" s="5"/>
    </row>
    <row r="6" spans="1:64" s="17" customFormat="1" ht="55.05" customHeight="1" x14ac:dyDescent="0.3">
      <c r="A6" s="253">
        <v>1</v>
      </c>
      <c r="B6" s="202" t="s">
        <v>41</v>
      </c>
      <c r="C6" s="192" t="s">
        <v>62</v>
      </c>
      <c r="D6" s="207" t="s">
        <v>42</v>
      </c>
      <c r="E6" s="208"/>
      <c r="F6" s="174" t="s">
        <v>743</v>
      </c>
      <c r="G6" s="175">
        <v>55</v>
      </c>
      <c r="H6" s="181" t="s">
        <v>20</v>
      </c>
      <c r="I6" s="185">
        <v>0.6</v>
      </c>
      <c r="J6" s="188">
        <f>I6*1000</f>
        <v>600</v>
      </c>
      <c r="K6" s="192">
        <v>60</v>
      </c>
      <c r="L6" s="192">
        <v>60</v>
      </c>
      <c r="M6" s="194">
        <v>230</v>
      </c>
      <c r="N6" s="188">
        <v>60</v>
      </c>
      <c r="O6" s="196" t="s">
        <v>40</v>
      </c>
      <c r="P6" s="200" t="s">
        <v>734</v>
      </c>
      <c r="Q6" s="192" t="s">
        <v>734</v>
      </c>
      <c r="R6" s="192" t="s">
        <v>737</v>
      </c>
      <c r="S6" s="192" t="s">
        <v>737</v>
      </c>
      <c r="T6" s="209" t="s">
        <v>734</v>
      </c>
      <c r="U6" s="210" t="s">
        <v>737</v>
      </c>
      <c r="V6" s="211">
        <v>6224009300839</v>
      </c>
      <c r="W6" s="212" t="s">
        <v>52</v>
      </c>
      <c r="X6" s="213">
        <v>0</v>
      </c>
      <c r="Y6" s="216">
        <v>24</v>
      </c>
      <c r="Z6" s="217" t="s">
        <v>751</v>
      </c>
      <c r="AA6" s="218">
        <v>24</v>
      </c>
      <c r="AB6" s="219" t="str">
        <f t="shared" ref="AB6:AB37" si="0">F6</f>
        <v>Adet</v>
      </c>
      <c r="AC6" s="192">
        <v>24</v>
      </c>
      <c r="AD6" s="192">
        <v>26.5</v>
      </c>
      <c r="AE6" s="192">
        <v>39.5</v>
      </c>
      <c r="AF6" s="226">
        <f>AC6*AD6*AE6/1000000</f>
        <v>2.5121999999999998E-2</v>
      </c>
      <c r="AG6" s="185">
        <f t="shared" ref="AG6:AG69" si="1">(N6/1000)*AA6</f>
        <v>1.44</v>
      </c>
      <c r="AH6" s="229">
        <v>1.9</v>
      </c>
      <c r="AI6" s="230">
        <f t="shared" ref="AI6:AI27" si="2">68/AF6</f>
        <v>2706.7908606002707</v>
      </c>
      <c r="AJ6" s="188">
        <f t="shared" ref="AJ6:AJ27" si="3">AI6*AA6</f>
        <v>64962.980654406492</v>
      </c>
      <c r="AK6" s="188">
        <f t="shared" ref="AK6:AK27" si="4">28/AF6</f>
        <v>1114.5609426001115</v>
      </c>
      <c r="AL6" s="188">
        <f t="shared" ref="AL6:AL27" si="5">AK6*AA6</f>
        <v>26749.462622402676</v>
      </c>
      <c r="AM6" s="188">
        <f t="shared" ref="AM6:AM27" si="6">110/AF6</f>
        <v>4378.6322745004381</v>
      </c>
      <c r="AN6" s="232">
        <f t="shared" ref="AN6:AN27" si="7">AM6*AA6</f>
        <v>105087.17458801052</v>
      </c>
      <c r="AO6" s="188">
        <f t="shared" ref="AO6:AO27" si="8">(1*1.1*2.5)/AF6</f>
        <v>109.46580686251096</v>
      </c>
      <c r="AP6" s="234">
        <f t="shared" ref="AP6:AP27" si="9">AO6*AA6</f>
        <v>2627.1793647002632</v>
      </c>
      <c r="AQ6" s="235"/>
      <c r="AR6" s="236">
        <f t="shared" ref="AR6:AR27" si="10">AQ6*AA6</f>
        <v>0</v>
      </c>
      <c r="AS6" s="237">
        <f t="shared" ref="AS6:AS27" si="11">AG6*AQ6</f>
        <v>0</v>
      </c>
      <c r="AT6" s="237">
        <f t="shared" ref="AT6:AT27" si="12">AH6*AQ6</f>
        <v>0</v>
      </c>
      <c r="AU6" s="237">
        <f t="shared" ref="AU6:AU27" si="13">AQ6*AF6</f>
        <v>0</v>
      </c>
      <c r="AV6" s="238" t="s">
        <v>743</v>
      </c>
      <c r="AW6" s="239">
        <f t="shared" ref="AW6:AW37" si="14">G6</f>
        <v>55</v>
      </c>
      <c r="AX6" s="240">
        <f t="shared" ref="AX6:AX16" si="15">AW6*AR6</f>
        <v>0</v>
      </c>
      <c r="AY6" s="15"/>
      <c r="AZ6" s="16"/>
      <c r="BA6" s="16"/>
      <c r="BB6" s="16"/>
      <c r="BC6" s="16"/>
      <c r="BD6" s="16"/>
      <c r="BE6" s="16"/>
      <c r="BF6" s="16"/>
      <c r="BG6" s="16"/>
      <c r="BH6" s="16"/>
      <c r="BI6" s="16"/>
      <c r="BJ6" s="16"/>
      <c r="BK6" s="16"/>
      <c r="BL6" s="16"/>
    </row>
    <row r="7" spans="1:64" s="17" customFormat="1" ht="55.05" customHeight="1" x14ac:dyDescent="0.3">
      <c r="A7" s="20">
        <v>2</v>
      </c>
      <c r="B7" s="34" t="s">
        <v>46</v>
      </c>
      <c r="C7" s="38" t="s">
        <v>62</v>
      </c>
      <c r="D7" s="43" t="s">
        <v>44</v>
      </c>
      <c r="E7" s="154"/>
      <c r="F7" s="159" t="s">
        <v>743</v>
      </c>
      <c r="G7" s="160">
        <v>54</v>
      </c>
      <c r="H7" s="156" t="s">
        <v>20</v>
      </c>
      <c r="I7" s="44">
        <v>0.9</v>
      </c>
      <c r="J7" s="29">
        <f>I7*1000</f>
        <v>900</v>
      </c>
      <c r="K7" s="40">
        <v>75</v>
      </c>
      <c r="L7" s="40">
        <v>75</v>
      </c>
      <c r="M7" s="42">
        <v>250</v>
      </c>
      <c r="N7" s="30">
        <v>67</v>
      </c>
      <c r="O7" s="124" t="s">
        <v>40</v>
      </c>
      <c r="P7" s="126" t="s">
        <v>734</v>
      </c>
      <c r="Q7" s="38" t="s">
        <v>734</v>
      </c>
      <c r="R7" s="38" t="s">
        <v>737</v>
      </c>
      <c r="S7" s="38" t="s">
        <v>737</v>
      </c>
      <c r="T7" s="41" t="s">
        <v>734</v>
      </c>
      <c r="U7" s="127" t="s">
        <v>737</v>
      </c>
      <c r="V7" s="135">
        <v>6224003429123</v>
      </c>
      <c r="W7" s="44" t="s">
        <v>53</v>
      </c>
      <c r="X7" s="42">
        <v>0</v>
      </c>
      <c r="Y7" s="136">
        <v>24</v>
      </c>
      <c r="Z7" s="133" t="s">
        <v>751</v>
      </c>
      <c r="AA7" s="67">
        <v>24</v>
      </c>
      <c r="AB7" s="35" t="str">
        <f t="shared" si="0"/>
        <v>Adet</v>
      </c>
      <c r="AC7" s="38">
        <v>46</v>
      </c>
      <c r="AD7" s="38">
        <v>30.7</v>
      </c>
      <c r="AE7" s="38">
        <v>26.5</v>
      </c>
      <c r="AF7" s="68">
        <f>AE7*AD7*AC7/1000000</f>
        <v>3.7423299999999993E-2</v>
      </c>
      <c r="AG7" s="37">
        <f t="shared" si="1"/>
        <v>1.6080000000000001</v>
      </c>
      <c r="AH7" s="114">
        <v>2.12</v>
      </c>
      <c r="AI7" s="118">
        <f t="shared" si="2"/>
        <v>1817.0498058696057</v>
      </c>
      <c r="AJ7" s="29">
        <f t="shared" si="3"/>
        <v>43609.195340870538</v>
      </c>
      <c r="AK7" s="29">
        <f t="shared" si="4"/>
        <v>748.19697888748465</v>
      </c>
      <c r="AL7" s="29">
        <f t="shared" si="5"/>
        <v>17956.72749329963</v>
      </c>
      <c r="AM7" s="29">
        <f t="shared" si="6"/>
        <v>2939.3452742008326</v>
      </c>
      <c r="AN7" s="30">
        <f t="shared" si="7"/>
        <v>70544.286580819986</v>
      </c>
      <c r="AO7" s="29">
        <f t="shared" si="8"/>
        <v>73.483631855020818</v>
      </c>
      <c r="AP7" s="119">
        <f t="shared" si="9"/>
        <v>1763.6071645204997</v>
      </c>
      <c r="AQ7" s="99"/>
      <c r="AR7" s="13">
        <f t="shared" si="10"/>
        <v>0</v>
      </c>
      <c r="AS7" s="11">
        <f t="shared" si="11"/>
        <v>0</v>
      </c>
      <c r="AT7" s="11">
        <f t="shared" si="12"/>
        <v>0</v>
      </c>
      <c r="AU7" s="11">
        <f t="shared" si="13"/>
        <v>0</v>
      </c>
      <c r="AV7" s="19" t="str">
        <f t="shared" ref="AV7:AV38" si="16">F7</f>
        <v>Adet</v>
      </c>
      <c r="AW7" s="106">
        <f t="shared" si="14"/>
        <v>54</v>
      </c>
      <c r="AX7" s="107">
        <f t="shared" si="15"/>
        <v>0</v>
      </c>
      <c r="AY7" s="15"/>
      <c r="AZ7" s="16"/>
      <c r="BA7" s="16"/>
      <c r="BB7" s="16"/>
      <c r="BC7" s="16"/>
      <c r="BD7" s="16"/>
      <c r="BE7" s="16"/>
      <c r="BF7" s="16"/>
      <c r="BG7" s="16"/>
      <c r="BH7" s="16"/>
      <c r="BI7" s="16"/>
      <c r="BJ7" s="16"/>
      <c r="BK7" s="16"/>
      <c r="BL7" s="16"/>
    </row>
    <row r="8" spans="1:64" s="17" customFormat="1" ht="55.05" customHeight="1" x14ac:dyDescent="0.3">
      <c r="A8" s="20">
        <v>3</v>
      </c>
      <c r="B8" s="34" t="s">
        <v>48</v>
      </c>
      <c r="C8" s="38" t="s">
        <v>62</v>
      </c>
      <c r="D8" s="43" t="s">
        <v>47</v>
      </c>
      <c r="E8" s="154"/>
      <c r="F8" s="159" t="s">
        <v>743</v>
      </c>
      <c r="G8" s="160">
        <v>68</v>
      </c>
      <c r="H8" s="156" t="s">
        <v>20</v>
      </c>
      <c r="I8" s="44" t="s">
        <v>45</v>
      </c>
      <c r="J8" s="29" t="s">
        <v>49</v>
      </c>
      <c r="K8" s="40">
        <v>80</v>
      </c>
      <c r="L8" s="40">
        <v>80</v>
      </c>
      <c r="M8" s="42">
        <v>270</v>
      </c>
      <c r="N8" s="30">
        <v>119</v>
      </c>
      <c r="O8" s="124" t="s">
        <v>40</v>
      </c>
      <c r="P8" s="126" t="s">
        <v>734</v>
      </c>
      <c r="Q8" s="38" t="s">
        <v>734</v>
      </c>
      <c r="R8" s="38" t="s">
        <v>737</v>
      </c>
      <c r="S8" s="38" t="s">
        <v>737</v>
      </c>
      <c r="T8" s="41" t="s">
        <v>734</v>
      </c>
      <c r="U8" s="127" t="s">
        <v>737</v>
      </c>
      <c r="V8" s="135">
        <v>6224003429130</v>
      </c>
      <c r="W8" s="44" t="s">
        <v>53</v>
      </c>
      <c r="X8" s="42">
        <v>0</v>
      </c>
      <c r="Y8" s="136">
        <v>24</v>
      </c>
      <c r="Z8" s="133" t="s">
        <v>751</v>
      </c>
      <c r="AA8" s="67">
        <v>24</v>
      </c>
      <c r="AB8" s="35" t="str">
        <f t="shared" si="0"/>
        <v>Adet</v>
      </c>
      <c r="AC8" s="38">
        <v>45</v>
      </c>
      <c r="AD8" s="38">
        <v>30</v>
      </c>
      <c r="AE8" s="38">
        <v>28.3</v>
      </c>
      <c r="AF8" s="68">
        <f>AE8*AD8*AC8/1000000</f>
        <v>3.8205000000000003E-2</v>
      </c>
      <c r="AG8" s="37">
        <f t="shared" si="1"/>
        <v>2.8559999999999999</v>
      </c>
      <c r="AH8" s="114">
        <v>3.34</v>
      </c>
      <c r="AI8" s="118">
        <f t="shared" si="2"/>
        <v>1779.8717445360553</v>
      </c>
      <c r="AJ8" s="29">
        <f t="shared" si="3"/>
        <v>42716.921868865327</v>
      </c>
      <c r="AK8" s="29">
        <f t="shared" si="4"/>
        <v>732.88836539719921</v>
      </c>
      <c r="AL8" s="29">
        <f t="shared" si="5"/>
        <v>17589.32076953278</v>
      </c>
      <c r="AM8" s="29">
        <f t="shared" si="6"/>
        <v>2879.2042926318541</v>
      </c>
      <c r="AN8" s="30">
        <f t="shared" si="7"/>
        <v>69100.903023164501</v>
      </c>
      <c r="AO8" s="29">
        <f t="shared" si="8"/>
        <v>71.98010731579636</v>
      </c>
      <c r="AP8" s="119">
        <f t="shared" si="9"/>
        <v>1727.5225755791125</v>
      </c>
      <c r="AQ8" s="99"/>
      <c r="AR8" s="13">
        <f t="shared" si="10"/>
        <v>0</v>
      </c>
      <c r="AS8" s="11">
        <f t="shared" si="11"/>
        <v>0</v>
      </c>
      <c r="AT8" s="11">
        <f t="shared" si="12"/>
        <v>0</v>
      </c>
      <c r="AU8" s="11">
        <f t="shared" si="13"/>
        <v>0</v>
      </c>
      <c r="AV8" s="19" t="str">
        <f t="shared" si="16"/>
        <v>Adet</v>
      </c>
      <c r="AW8" s="106">
        <f t="shared" si="14"/>
        <v>68</v>
      </c>
      <c r="AX8" s="107">
        <f t="shared" si="15"/>
        <v>0</v>
      </c>
      <c r="AY8" s="15"/>
      <c r="AZ8" s="16"/>
      <c r="BA8" s="16"/>
      <c r="BB8" s="16"/>
      <c r="BC8" s="16"/>
      <c r="BD8" s="16"/>
      <c r="BE8" s="16"/>
      <c r="BF8" s="16"/>
      <c r="BG8" s="16"/>
      <c r="BH8" s="16"/>
      <c r="BI8" s="16"/>
      <c r="BJ8" s="16"/>
      <c r="BK8" s="16"/>
      <c r="BL8" s="16"/>
    </row>
    <row r="9" spans="1:64" s="17" customFormat="1" ht="55.05" customHeight="1" x14ac:dyDescent="0.3">
      <c r="A9" s="20">
        <v>4</v>
      </c>
      <c r="B9" s="34" t="s">
        <v>37</v>
      </c>
      <c r="C9" s="38" t="s">
        <v>62</v>
      </c>
      <c r="D9" s="36" t="s">
        <v>38</v>
      </c>
      <c r="E9" s="154"/>
      <c r="F9" s="159" t="s">
        <v>743</v>
      </c>
      <c r="G9" s="160">
        <v>72</v>
      </c>
      <c r="H9" s="156" t="s">
        <v>20</v>
      </c>
      <c r="I9" s="37">
        <v>0.8</v>
      </c>
      <c r="J9" s="29">
        <f t="shared" ref="J9:J27" si="17">I9*1000</f>
        <v>800</v>
      </c>
      <c r="K9" s="38">
        <v>70</v>
      </c>
      <c r="L9" s="38">
        <v>70</v>
      </c>
      <c r="M9" s="39">
        <v>245</v>
      </c>
      <c r="N9" s="29">
        <v>69</v>
      </c>
      <c r="O9" s="124" t="s">
        <v>30</v>
      </c>
      <c r="P9" s="126" t="s">
        <v>737</v>
      </c>
      <c r="Q9" s="38" t="s">
        <v>737</v>
      </c>
      <c r="R9" s="38" t="s">
        <v>737</v>
      </c>
      <c r="S9" s="38" t="s">
        <v>737</v>
      </c>
      <c r="T9" s="41" t="s">
        <v>737</v>
      </c>
      <c r="U9" s="127" t="s">
        <v>737</v>
      </c>
      <c r="V9" s="135">
        <v>6224009300754</v>
      </c>
      <c r="W9" s="44" t="s">
        <v>52</v>
      </c>
      <c r="X9" s="42">
        <v>0</v>
      </c>
      <c r="Y9" s="136">
        <v>24</v>
      </c>
      <c r="Z9" s="133" t="s">
        <v>751</v>
      </c>
      <c r="AA9" s="67">
        <v>24</v>
      </c>
      <c r="AB9" s="35" t="str">
        <f t="shared" si="0"/>
        <v>Adet</v>
      </c>
      <c r="AC9" s="38">
        <v>47.5</v>
      </c>
      <c r="AD9" s="38">
        <v>31.5</v>
      </c>
      <c r="AE9" s="38">
        <v>25.5</v>
      </c>
      <c r="AF9" s="68">
        <f>AC9*AD9*AE9/1000000</f>
        <v>3.8154374999999997E-2</v>
      </c>
      <c r="AG9" s="37">
        <f t="shared" si="1"/>
        <v>1.6560000000000001</v>
      </c>
      <c r="AH9" s="114">
        <v>2.1349999999999998</v>
      </c>
      <c r="AI9" s="118">
        <f t="shared" si="2"/>
        <v>1782.2333611807296</v>
      </c>
      <c r="AJ9" s="29">
        <f t="shared" si="3"/>
        <v>42773.600668337509</v>
      </c>
      <c r="AK9" s="29">
        <f t="shared" si="4"/>
        <v>733.86079578030046</v>
      </c>
      <c r="AL9" s="29">
        <f t="shared" si="5"/>
        <v>17612.65909872721</v>
      </c>
      <c r="AM9" s="29">
        <f t="shared" si="6"/>
        <v>2883.0245548511803</v>
      </c>
      <c r="AN9" s="30">
        <f t="shared" si="7"/>
        <v>69192.589316428319</v>
      </c>
      <c r="AO9" s="29">
        <f t="shared" si="8"/>
        <v>72.075613871279515</v>
      </c>
      <c r="AP9" s="119">
        <f t="shared" si="9"/>
        <v>1729.8147329107082</v>
      </c>
      <c r="AQ9" s="99"/>
      <c r="AR9" s="13">
        <f t="shared" si="10"/>
        <v>0</v>
      </c>
      <c r="AS9" s="11">
        <f t="shared" si="11"/>
        <v>0</v>
      </c>
      <c r="AT9" s="11">
        <f t="shared" si="12"/>
        <v>0</v>
      </c>
      <c r="AU9" s="11">
        <f t="shared" si="13"/>
        <v>0</v>
      </c>
      <c r="AV9" s="19" t="str">
        <f t="shared" si="16"/>
        <v>Adet</v>
      </c>
      <c r="AW9" s="106">
        <f t="shared" si="14"/>
        <v>72</v>
      </c>
      <c r="AX9" s="107">
        <f t="shared" si="15"/>
        <v>0</v>
      </c>
      <c r="AY9" s="15"/>
      <c r="AZ9" s="16"/>
      <c r="BA9" s="16"/>
      <c r="BB9" s="16"/>
      <c r="BC9" s="16"/>
      <c r="BD9" s="16"/>
      <c r="BE9" s="16"/>
      <c r="BF9" s="16"/>
      <c r="BG9" s="16"/>
      <c r="BH9" s="16"/>
      <c r="BI9" s="16"/>
      <c r="BJ9" s="16"/>
      <c r="BK9" s="16"/>
      <c r="BL9" s="16"/>
    </row>
    <row r="10" spans="1:64" s="17" customFormat="1" ht="55.05" customHeight="1" x14ac:dyDescent="0.3">
      <c r="A10" s="20">
        <v>5</v>
      </c>
      <c r="B10" s="34" t="s">
        <v>43</v>
      </c>
      <c r="C10" s="38" t="s">
        <v>62</v>
      </c>
      <c r="D10" s="36" t="s">
        <v>39</v>
      </c>
      <c r="E10" s="154"/>
      <c r="F10" s="159" t="s">
        <v>743</v>
      </c>
      <c r="G10" s="160">
        <v>59</v>
      </c>
      <c r="H10" s="156" t="s">
        <v>20</v>
      </c>
      <c r="I10" s="37">
        <v>0.65</v>
      </c>
      <c r="J10" s="29">
        <f t="shared" si="17"/>
        <v>650</v>
      </c>
      <c r="K10" s="38">
        <v>60</v>
      </c>
      <c r="L10" s="38">
        <v>60</v>
      </c>
      <c r="M10" s="39">
        <v>225</v>
      </c>
      <c r="N10" s="29">
        <v>61</v>
      </c>
      <c r="O10" s="124" t="s">
        <v>40</v>
      </c>
      <c r="P10" s="126" t="s">
        <v>734</v>
      </c>
      <c r="Q10" s="38" t="s">
        <v>734</v>
      </c>
      <c r="R10" s="38" t="s">
        <v>737</v>
      </c>
      <c r="S10" s="38" t="s">
        <v>737</v>
      </c>
      <c r="T10" s="41" t="s">
        <v>734</v>
      </c>
      <c r="U10" s="127" t="s">
        <v>737</v>
      </c>
      <c r="V10" s="135">
        <v>6224009300822</v>
      </c>
      <c r="W10" s="44" t="s">
        <v>52</v>
      </c>
      <c r="X10" s="42">
        <v>0</v>
      </c>
      <c r="Y10" s="136">
        <v>24</v>
      </c>
      <c r="Z10" s="133" t="s">
        <v>751</v>
      </c>
      <c r="AA10" s="67">
        <v>24</v>
      </c>
      <c r="AB10" s="35" t="str">
        <f t="shared" si="0"/>
        <v>Adet</v>
      </c>
      <c r="AC10" s="38">
        <v>38.5</v>
      </c>
      <c r="AD10" s="38">
        <v>25.5</v>
      </c>
      <c r="AE10" s="38">
        <v>23.7</v>
      </c>
      <c r="AF10" s="68">
        <f>AC10*AD10*AE10/1000000</f>
        <v>2.3267474999999999E-2</v>
      </c>
      <c r="AG10" s="37">
        <f t="shared" si="1"/>
        <v>1.464</v>
      </c>
      <c r="AH10" s="114">
        <v>1.98</v>
      </c>
      <c r="AI10" s="118">
        <f t="shared" si="2"/>
        <v>2922.5345681041886</v>
      </c>
      <c r="AJ10" s="29">
        <f t="shared" si="3"/>
        <v>70140.829634500522</v>
      </c>
      <c r="AK10" s="29">
        <f t="shared" si="4"/>
        <v>1203.3965868664304</v>
      </c>
      <c r="AL10" s="29">
        <f t="shared" si="5"/>
        <v>28881.51808479433</v>
      </c>
      <c r="AM10" s="29">
        <f t="shared" si="6"/>
        <v>4727.6294484038344</v>
      </c>
      <c r="AN10" s="30">
        <f t="shared" si="7"/>
        <v>113463.10676169203</v>
      </c>
      <c r="AO10" s="29">
        <f t="shared" si="8"/>
        <v>118.19073621009585</v>
      </c>
      <c r="AP10" s="119">
        <f t="shared" si="9"/>
        <v>2836.5776690423004</v>
      </c>
      <c r="AQ10" s="99"/>
      <c r="AR10" s="13">
        <f t="shared" si="10"/>
        <v>0</v>
      </c>
      <c r="AS10" s="11">
        <f t="shared" si="11"/>
        <v>0</v>
      </c>
      <c r="AT10" s="11">
        <f t="shared" si="12"/>
        <v>0</v>
      </c>
      <c r="AU10" s="11">
        <f t="shared" si="13"/>
        <v>0</v>
      </c>
      <c r="AV10" s="19" t="str">
        <f t="shared" si="16"/>
        <v>Adet</v>
      </c>
      <c r="AW10" s="106">
        <f t="shared" si="14"/>
        <v>59</v>
      </c>
      <c r="AX10" s="107">
        <f t="shared" si="15"/>
        <v>0</v>
      </c>
      <c r="AY10" s="15"/>
      <c r="AZ10" s="16"/>
      <c r="BA10" s="16"/>
      <c r="BB10" s="16"/>
      <c r="BC10" s="16"/>
      <c r="BD10" s="16"/>
      <c r="BE10" s="16"/>
      <c r="BF10" s="16"/>
      <c r="BG10" s="16"/>
      <c r="BH10" s="16"/>
      <c r="BI10" s="16"/>
      <c r="BJ10" s="16"/>
      <c r="BK10" s="16"/>
      <c r="BL10" s="16"/>
    </row>
    <row r="11" spans="1:64" s="17" customFormat="1" ht="55.05" customHeight="1" x14ac:dyDescent="0.3">
      <c r="A11" s="20">
        <v>6</v>
      </c>
      <c r="B11" s="34" t="s">
        <v>24</v>
      </c>
      <c r="C11" s="38" t="s">
        <v>62</v>
      </c>
      <c r="D11" s="43" t="s">
        <v>28</v>
      </c>
      <c r="E11" s="154"/>
      <c r="F11" s="159" t="s">
        <v>743</v>
      </c>
      <c r="G11" s="160">
        <v>44</v>
      </c>
      <c r="H11" s="156" t="s">
        <v>20</v>
      </c>
      <c r="I11" s="44">
        <v>0.5</v>
      </c>
      <c r="J11" s="29">
        <f t="shared" si="17"/>
        <v>500</v>
      </c>
      <c r="K11" s="38">
        <v>70</v>
      </c>
      <c r="L11" s="38">
        <v>70</v>
      </c>
      <c r="M11" s="39">
        <v>175</v>
      </c>
      <c r="N11" s="29">
        <v>48</v>
      </c>
      <c r="O11" s="124" t="s">
        <v>40</v>
      </c>
      <c r="P11" s="126" t="s">
        <v>734</v>
      </c>
      <c r="Q11" s="38" t="s">
        <v>734</v>
      </c>
      <c r="R11" s="38" t="s">
        <v>737</v>
      </c>
      <c r="S11" s="38" t="s">
        <v>737</v>
      </c>
      <c r="T11" s="41" t="s">
        <v>734</v>
      </c>
      <c r="U11" s="127" t="s">
        <v>737</v>
      </c>
      <c r="V11" s="135">
        <v>6224010803718</v>
      </c>
      <c r="W11" s="44" t="s">
        <v>51</v>
      </c>
      <c r="X11" s="42">
        <v>0</v>
      </c>
      <c r="Y11" s="136">
        <v>24</v>
      </c>
      <c r="Z11" s="133" t="s">
        <v>751</v>
      </c>
      <c r="AA11" s="67">
        <v>24</v>
      </c>
      <c r="AB11" s="35" t="str">
        <f t="shared" si="0"/>
        <v>Adet</v>
      </c>
      <c r="AC11" s="38">
        <v>42.5</v>
      </c>
      <c r="AD11" s="38">
        <v>26</v>
      </c>
      <c r="AE11" s="38">
        <v>18</v>
      </c>
      <c r="AF11" s="68">
        <f t="shared" ref="AF11:AF27" si="18">AE11*AD11*AC11/1000000</f>
        <v>1.9890000000000001E-2</v>
      </c>
      <c r="AG11" s="37">
        <f t="shared" si="1"/>
        <v>1.1520000000000001</v>
      </c>
      <c r="AH11" s="114">
        <v>1.5249999999999999</v>
      </c>
      <c r="AI11" s="118">
        <f t="shared" si="2"/>
        <v>3418.8034188034185</v>
      </c>
      <c r="AJ11" s="29">
        <f t="shared" si="3"/>
        <v>82051.282051282047</v>
      </c>
      <c r="AK11" s="29">
        <f t="shared" si="4"/>
        <v>1407.7425842131724</v>
      </c>
      <c r="AL11" s="29">
        <f t="shared" si="5"/>
        <v>33785.822021116139</v>
      </c>
      <c r="AM11" s="29">
        <f t="shared" si="6"/>
        <v>5530.4172951231767</v>
      </c>
      <c r="AN11" s="30">
        <f t="shared" si="7"/>
        <v>132730.01508295623</v>
      </c>
      <c r="AO11" s="29">
        <f t="shared" si="8"/>
        <v>138.26043237807943</v>
      </c>
      <c r="AP11" s="119">
        <f t="shared" si="9"/>
        <v>3318.2503770739063</v>
      </c>
      <c r="AQ11" s="99"/>
      <c r="AR11" s="13">
        <f t="shared" si="10"/>
        <v>0</v>
      </c>
      <c r="AS11" s="11">
        <f t="shared" si="11"/>
        <v>0</v>
      </c>
      <c r="AT11" s="11">
        <f t="shared" si="12"/>
        <v>0</v>
      </c>
      <c r="AU11" s="11">
        <f t="shared" si="13"/>
        <v>0</v>
      </c>
      <c r="AV11" s="19" t="str">
        <f t="shared" si="16"/>
        <v>Adet</v>
      </c>
      <c r="AW11" s="106">
        <f t="shared" si="14"/>
        <v>44</v>
      </c>
      <c r="AX11" s="107">
        <f t="shared" si="15"/>
        <v>0</v>
      </c>
      <c r="AY11" s="15"/>
      <c r="AZ11" s="16"/>
      <c r="BA11" s="16"/>
      <c r="BB11" s="16"/>
      <c r="BC11" s="16"/>
      <c r="BD11" s="16"/>
      <c r="BE11" s="16"/>
      <c r="BF11" s="16"/>
      <c r="BG11" s="16"/>
      <c r="BH11" s="16"/>
      <c r="BI11" s="16"/>
      <c r="BJ11" s="16"/>
      <c r="BK11" s="16"/>
      <c r="BL11" s="16"/>
    </row>
    <row r="12" spans="1:64" s="17" customFormat="1" ht="55.05" customHeight="1" x14ac:dyDescent="0.3">
      <c r="A12" s="20">
        <v>7</v>
      </c>
      <c r="B12" s="34" t="s">
        <v>7</v>
      </c>
      <c r="C12" s="38" t="s">
        <v>62</v>
      </c>
      <c r="D12" s="45" t="s">
        <v>12</v>
      </c>
      <c r="E12" s="154"/>
      <c r="F12" s="159" t="s">
        <v>743</v>
      </c>
      <c r="G12" s="160">
        <v>69</v>
      </c>
      <c r="H12" s="156" t="s">
        <v>20</v>
      </c>
      <c r="I12" s="37">
        <v>0.7</v>
      </c>
      <c r="J12" s="29">
        <f t="shared" si="17"/>
        <v>700</v>
      </c>
      <c r="K12" s="38">
        <v>90</v>
      </c>
      <c r="L12" s="38">
        <v>75</v>
      </c>
      <c r="M12" s="39">
        <v>230</v>
      </c>
      <c r="N12" s="29">
        <v>88</v>
      </c>
      <c r="O12" s="124" t="s">
        <v>40</v>
      </c>
      <c r="P12" s="126" t="s">
        <v>734</v>
      </c>
      <c r="Q12" s="38" t="s">
        <v>734</v>
      </c>
      <c r="R12" s="38" t="s">
        <v>737</v>
      </c>
      <c r="S12" s="38" t="s">
        <v>737</v>
      </c>
      <c r="T12" s="38" t="s">
        <v>734</v>
      </c>
      <c r="U12" s="128" t="s">
        <v>737</v>
      </c>
      <c r="V12" s="135">
        <v>6224009300785</v>
      </c>
      <c r="W12" s="44" t="s">
        <v>51</v>
      </c>
      <c r="X12" s="42">
        <v>0</v>
      </c>
      <c r="Y12" s="136">
        <v>24</v>
      </c>
      <c r="Z12" s="133" t="s">
        <v>751</v>
      </c>
      <c r="AA12" s="67">
        <v>24</v>
      </c>
      <c r="AB12" s="35" t="str">
        <f t="shared" si="0"/>
        <v>Adet</v>
      </c>
      <c r="AC12" s="38">
        <v>46.300000000000004</v>
      </c>
      <c r="AD12" s="38">
        <v>31.5</v>
      </c>
      <c r="AE12" s="38">
        <v>24.5</v>
      </c>
      <c r="AF12" s="68">
        <f t="shared" si="18"/>
        <v>3.5732025000000001E-2</v>
      </c>
      <c r="AG12" s="37">
        <f t="shared" si="1"/>
        <v>2.1120000000000001</v>
      </c>
      <c r="AH12" s="114">
        <v>2.6</v>
      </c>
      <c r="AI12" s="118">
        <f t="shared" si="2"/>
        <v>1903.0547527043318</v>
      </c>
      <c r="AJ12" s="29">
        <f t="shared" si="3"/>
        <v>45673.314064903963</v>
      </c>
      <c r="AK12" s="29">
        <f t="shared" si="4"/>
        <v>783.61078052531309</v>
      </c>
      <c r="AL12" s="29">
        <f t="shared" si="5"/>
        <v>18806.658732607513</v>
      </c>
      <c r="AM12" s="29">
        <f t="shared" si="6"/>
        <v>3078.4709234923012</v>
      </c>
      <c r="AN12" s="30">
        <f t="shared" si="7"/>
        <v>73883.302163815228</v>
      </c>
      <c r="AO12" s="29">
        <f t="shared" si="8"/>
        <v>76.961773087307535</v>
      </c>
      <c r="AP12" s="119">
        <f t="shared" si="9"/>
        <v>1847.0825540953808</v>
      </c>
      <c r="AQ12" s="99"/>
      <c r="AR12" s="13">
        <f t="shared" si="10"/>
        <v>0</v>
      </c>
      <c r="AS12" s="11">
        <f t="shared" si="11"/>
        <v>0</v>
      </c>
      <c r="AT12" s="11">
        <f t="shared" si="12"/>
        <v>0</v>
      </c>
      <c r="AU12" s="11">
        <f t="shared" si="13"/>
        <v>0</v>
      </c>
      <c r="AV12" s="19" t="str">
        <f t="shared" si="16"/>
        <v>Adet</v>
      </c>
      <c r="AW12" s="106">
        <f t="shared" si="14"/>
        <v>69</v>
      </c>
      <c r="AX12" s="107">
        <f t="shared" si="15"/>
        <v>0</v>
      </c>
      <c r="AY12" s="15"/>
      <c r="AZ12" s="16"/>
      <c r="BA12" s="16"/>
      <c r="BB12" s="16"/>
      <c r="BC12" s="16"/>
      <c r="BD12" s="16"/>
      <c r="BE12" s="16"/>
      <c r="BF12" s="16"/>
      <c r="BG12" s="16"/>
      <c r="BH12" s="16"/>
      <c r="BI12" s="16"/>
      <c r="BJ12" s="16"/>
      <c r="BK12" s="16"/>
      <c r="BL12" s="16"/>
    </row>
    <row r="13" spans="1:64" s="17" customFormat="1" ht="55.05" customHeight="1" x14ac:dyDescent="0.3">
      <c r="A13" s="20">
        <v>8</v>
      </c>
      <c r="B13" s="34" t="s">
        <v>6</v>
      </c>
      <c r="C13" s="38" t="s">
        <v>62</v>
      </c>
      <c r="D13" s="43" t="s">
        <v>27</v>
      </c>
      <c r="E13" s="154"/>
      <c r="F13" s="159" t="s">
        <v>743</v>
      </c>
      <c r="G13" s="160">
        <v>95</v>
      </c>
      <c r="H13" s="156" t="s">
        <v>20</v>
      </c>
      <c r="I13" s="37">
        <v>1.05</v>
      </c>
      <c r="J13" s="29">
        <f t="shared" si="17"/>
        <v>1050</v>
      </c>
      <c r="K13" s="38">
        <v>105</v>
      </c>
      <c r="L13" s="38">
        <v>105</v>
      </c>
      <c r="M13" s="39">
        <v>210</v>
      </c>
      <c r="N13" s="29">
        <v>82</v>
      </c>
      <c r="O13" s="124" t="s">
        <v>40</v>
      </c>
      <c r="P13" s="126" t="s">
        <v>734</v>
      </c>
      <c r="Q13" s="38" t="s">
        <v>734</v>
      </c>
      <c r="R13" s="38" t="s">
        <v>737</v>
      </c>
      <c r="S13" s="38" t="s">
        <v>737</v>
      </c>
      <c r="T13" s="41" t="s">
        <v>734</v>
      </c>
      <c r="U13" s="128" t="s">
        <v>737</v>
      </c>
      <c r="V13" s="135">
        <v>6224009300716</v>
      </c>
      <c r="W13" s="44" t="s">
        <v>51</v>
      </c>
      <c r="X13" s="42">
        <v>0</v>
      </c>
      <c r="Y13" s="136">
        <v>24</v>
      </c>
      <c r="Z13" s="133" t="s">
        <v>751</v>
      </c>
      <c r="AA13" s="67">
        <v>24</v>
      </c>
      <c r="AB13" s="35" t="str">
        <f t="shared" si="0"/>
        <v>Adet</v>
      </c>
      <c r="AC13" s="38">
        <v>42.5</v>
      </c>
      <c r="AD13" s="38">
        <v>32</v>
      </c>
      <c r="AE13" s="38">
        <v>41</v>
      </c>
      <c r="AF13" s="68">
        <f t="shared" si="18"/>
        <v>5.5759999999999997E-2</v>
      </c>
      <c r="AG13" s="37">
        <f t="shared" si="1"/>
        <v>1.968</v>
      </c>
      <c r="AH13" s="114">
        <v>2.6</v>
      </c>
      <c r="AI13" s="118">
        <f t="shared" si="2"/>
        <v>1219.5121951219512</v>
      </c>
      <c r="AJ13" s="29">
        <f t="shared" si="3"/>
        <v>29268.292682926829</v>
      </c>
      <c r="AK13" s="29">
        <f t="shared" si="4"/>
        <v>502.15208034433289</v>
      </c>
      <c r="AL13" s="29">
        <f t="shared" si="5"/>
        <v>12051.649928263989</v>
      </c>
      <c r="AM13" s="29">
        <f t="shared" si="6"/>
        <v>1972.7403156384505</v>
      </c>
      <c r="AN13" s="30">
        <f t="shared" si="7"/>
        <v>47345.76757532281</v>
      </c>
      <c r="AO13" s="29">
        <f t="shared" si="8"/>
        <v>49.318507890961264</v>
      </c>
      <c r="AP13" s="119">
        <f t="shared" si="9"/>
        <v>1183.6441893830704</v>
      </c>
      <c r="AQ13" s="99"/>
      <c r="AR13" s="13">
        <f t="shared" si="10"/>
        <v>0</v>
      </c>
      <c r="AS13" s="11">
        <f t="shared" si="11"/>
        <v>0</v>
      </c>
      <c r="AT13" s="11">
        <f t="shared" si="12"/>
        <v>0</v>
      </c>
      <c r="AU13" s="11">
        <f t="shared" si="13"/>
        <v>0</v>
      </c>
      <c r="AV13" s="19" t="str">
        <f t="shared" si="16"/>
        <v>Adet</v>
      </c>
      <c r="AW13" s="106">
        <f t="shared" si="14"/>
        <v>95</v>
      </c>
      <c r="AX13" s="107">
        <f t="shared" si="15"/>
        <v>0</v>
      </c>
      <c r="AY13" s="15"/>
      <c r="AZ13" s="16"/>
      <c r="BA13" s="16"/>
      <c r="BB13" s="16"/>
      <c r="BC13" s="16"/>
      <c r="BD13" s="16"/>
      <c r="BE13" s="16"/>
      <c r="BF13" s="16"/>
      <c r="BG13" s="16"/>
      <c r="BH13" s="16"/>
      <c r="BI13" s="16"/>
      <c r="BJ13" s="16"/>
      <c r="BK13" s="16"/>
      <c r="BL13" s="16"/>
    </row>
    <row r="14" spans="1:64" s="17" customFormat="1" ht="55.05" customHeight="1" x14ac:dyDescent="0.3">
      <c r="A14" s="20">
        <v>9</v>
      </c>
      <c r="B14" s="34" t="s">
        <v>16</v>
      </c>
      <c r="C14" s="38" t="s">
        <v>62</v>
      </c>
      <c r="D14" s="45">
        <v>1695</v>
      </c>
      <c r="E14" s="154"/>
      <c r="F14" s="159" t="s">
        <v>743</v>
      </c>
      <c r="G14" s="160">
        <v>45</v>
      </c>
      <c r="H14" s="156" t="s">
        <v>20</v>
      </c>
      <c r="I14" s="37">
        <v>0.8</v>
      </c>
      <c r="J14" s="29">
        <f t="shared" si="17"/>
        <v>800</v>
      </c>
      <c r="K14" s="38">
        <v>90</v>
      </c>
      <c r="L14" s="38">
        <v>75</v>
      </c>
      <c r="M14" s="39">
        <v>240</v>
      </c>
      <c r="N14" s="29">
        <v>72</v>
      </c>
      <c r="O14" s="124" t="s">
        <v>40</v>
      </c>
      <c r="P14" s="126" t="s">
        <v>734</v>
      </c>
      <c r="Q14" s="38" t="s">
        <v>734</v>
      </c>
      <c r="R14" s="38" t="s">
        <v>737</v>
      </c>
      <c r="S14" s="38" t="s">
        <v>737</v>
      </c>
      <c r="T14" s="38" t="s">
        <v>734</v>
      </c>
      <c r="U14" s="128" t="s">
        <v>737</v>
      </c>
      <c r="V14" s="135">
        <v>6224008616955</v>
      </c>
      <c r="W14" s="44" t="s">
        <v>53</v>
      </c>
      <c r="X14" s="42">
        <v>0</v>
      </c>
      <c r="Y14" s="136">
        <v>24</v>
      </c>
      <c r="Z14" s="133" t="s">
        <v>751</v>
      </c>
      <c r="AA14" s="67">
        <v>24</v>
      </c>
      <c r="AB14" s="35" t="str">
        <f t="shared" si="0"/>
        <v>Adet</v>
      </c>
      <c r="AC14" s="38">
        <v>46</v>
      </c>
      <c r="AD14" s="38">
        <v>32</v>
      </c>
      <c r="AE14" s="38">
        <v>25.5</v>
      </c>
      <c r="AF14" s="68">
        <f t="shared" si="18"/>
        <v>3.7536E-2</v>
      </c>
      <c r="AG14" s="37">
        <f t="shared" si="1"/>
        <v>1.7279999999999998</v>
      </c>
      <c r="AH14" s="114">
        <v>3</v>
      </c>
      <c r="AI14" s="118">
        <f t="shared" si="2"/>
        <v>1811.5942028985507</v>
      </c>
      <c r="AJ14" s="29">
        <f t="shared" si="3"/>
        <v>43478.260869565216</v>
      </c>
      <c r="AK14" s="29">
        <f t="shared" si="4"/>
        <v>745.95055413469731</v>
      </c>
      <c r="AL14" s="29">
        <f t="shared" si="5"/>
        <v>17902.813299232737</v>
      </c>
      <c r="AM14" s="29">
        <f t="shared" si="6"/>
        <v>2930.5200341005966</v>
      </c>
      <c r="AN14" s="30">
        <f t="shared" si="7"/>
        <v>70332.480818414318</v>
      </c>
      <c r="AO14" s="29">
        <f t="shared" si="8"/>
        <v>73.263000852514921</v>
      </c>
      <c r="AP14" s="119">
        <f t="shared" si="9"/>
        <v>1758.3120204603581</v>
      </c>
      <c r="AQ14" s="99"/>
      <c r="AR14" s="13">
        <f t="shared" si="10"/>
        <v>0</v>
      </c>
      <c r="AS14" s="11">
        <f t="shared" si="11"/>
        <v>0</v>
      </c>
      <c r="AT14" s="11">
        <f t="shared" si="12"/>
        <v>0</v>
      </c>
      <c r="AU14" s="11">
        <f t="shared" si="13"/>
        <v>0</v>
      </c>
      <c r="AV14" s="19" t="str">
        <f t="shared" si="16"/>
        <v>Adet</v>
      </c>
      <c r="AW14" s="106">
        <f t="shared" si="14"/>
        <v>45</v>
      </c>
      <c r="AX14" s="107">
        <f t="shared" si="15"/>
        <v>0</v>
      </c>
      <c r="AY14" s="15"/>
      <c r="AZ14" s="16"/>
      <c r="BA14" s="16"/>
      <c r="BB14" s="16"/>
      <c r="BC14" s="16"/>
      <c r="BD14" s="16"/>
      <c r="BE14" s="16"/>
      <c r="BF14" s="16"/>
      <c r="BG14" s="16"/>
      <c r="BH14" s="16"/>
      <c r="BI14" s="16"/>
      <c r="BJ14" s="16"/>
      <c r="BK14" s="16"/>
      <c r="BL14" s="16"/>
    </row>
    <row r="15" spans="1:64" s="17" customFormat="1" ht="55.05" customHeight="1" x14ac:dyDescent="0.3">
      <c r="A15" s="20">
        <v>10</v>
      </c>
      <c r="B15" s="34" t="s">
        <v>14</v>
      </c>
      <c r="C15" s="38" t="s">
        <v>62</v>
      </c>
      <c r="D15" s="45" t="s">
        <v>60</v>
      </c>
      <c r="E15" s="154"/>
      <c r="F15" s="159" t="s">
        <v>743</v>
      </c>
      <c r="G15" s="160">
        <v>43</v>
      </c>
      <c r="H15" s="156" t="s">
        <v>20</v>
      </c>
      <c r="I15" s="37">
        <v>0.7</v>
      </c>
      <c r="J15" s="29">
        <f t="shared" si="17"/>
        <v>700</v>
      </c>
      <c r="K15" s="38">
        <v>90</v>
      </c>
      <c r="L15" s="38">
        <v>75</v>
      </c>
      <c r="M15" s="39">
        <v>225</v>
      </c>
      <c r="N15" s="29">
        <v>73</v>
      </c>
      <c r="O15" s="124" t="s">
        <v>40</v>
      </c>
      <c r="P15" s="126" t="s">
        <v>734</v>
      </c>
      <c r="Q15" s="38" t="s">
        <v>734</v>
      </c>
      <c r="R15" s="38" t="s">
        <v>737</v>
      </c>
      <c r="S15" s="38" t="s">
        <v>737</v>
      </c>
      <c r="T15" s="38" t="s">
        <v>734</v>
      </c>
      <c r="U15" s="128" t="s">
        <v>737</v>
      </c>
      <c r="V15" s="135">
        <v>6224008616573</v>
      </c>
      <c r="W15" s="44" t="s">
        <v>53</v>
      </c>
      <c r="X15" s="42">
        <v>0</v>
      </c>
      <c r="Y15" s="136">
        <v>24</v>
      </c>
      <c r="Z15" s="133" t="s">
        <v>751</v>
      </c>
      <c r="AA15" s="67">
        <v>24</v>
      </c>
      <c r="AB15" s="35" t="str">
        <f t="shared" si="0"/>
        <v>Adet</v>
      </c>
      <c r="AC15" s="38">
        <v>46</v>
      </c>
      <c r="AD15" s="38">
        <v>32.5</v>
      </c>
      <c r="AE15" s="38">
        <v>24</v>
      </c>
      <c r="AF15" s="68">
        <f t="shared" si="18"/>
        <v>3.5880000000000002E-2</v>
      </c>
      <c r="AG15" s="37">
        <f t="shared" si="1"/>
        <v>1.7519999999999998</v>
      </c>
      <c r="AH15" s="114">
        <v>3</v>
      </c>
      <c r="AI15" s="118">
        <f t="shared" si="2"/>
        <v>1895.2062430323299</v>
      </c>
      <c r="AJ15" s="29">
        <f t="shared" si="3"/>
        <v>45484.949832775921</v>
      </c>
      <c r="AK15" s="29">
        <f t="shared" si="4"/>
        <v>780.37904124860643</v>
      </c>
      <c r="AL15" s="29">
        <f t="shared" si="5"/>
        <v>18729.096989966554</v>
      </c>
      <c r="AM15" s="29">
        <f t="shared" si="6"/>
        <v>3065.7748049052393</v>
      </c>
      <c r="AN15" s="30">
        <f t="shared" si="7"/>
        <v>73578.595317725747</v>
      </c>
      <c r="AO15" s="29">
        <f t="shared" si="8"/>
        <v>76.644370122630988</v>
      </c>
      <c r="AP15" s="119">
        <f t="shared" si="9"/>
        <v>1839.4648829431437</v>
      </c>
      <c r="AQ15" s="99"/>
      <c r="AR15" s="13">
        <f t="shared" si="10"/>
        <v>0</v>
      </c>
      <c r="AS15" s="11">
        <f t="shared" si="11"/>
        <v>0</v>
      </c>
      <c r="AT15" s="11">
        <f t="shared" si="12"/>
        <v>0</v>
      </c>
      <c r="AU15" s="11">
        <f t="shared" si="13"/>
        <v>0</v>
      </c>
      <c r="AV15" s="19" t="str">
        <f t="shared" si="16"/>
        <v>Adet</v>
      </c>
      <c r="AW15" s="106">
        <f t="shared" si="14"/>
        <v>43</v>
      </c>
      <c r="AX15" s="107">
        <f t="shared" si="15"/>
        <v>0</v>
      </c>
      <c r="AY15" s="15"/>
      <c r="AZ15" s="16"/>
      <c r="BA15" s="16"/>
      <c r="BB15" s="16"/>
      <c r="BC15" s="16"/>
      <c r="BD15" s="16"/>
      <c r="BE15" s="16"/>
      <c r="BF15" s="16"/>
      <c r="BG15" s="16"/>
      <c r="BH15" s="16"/>
      <c r="BI15" s="16"/>
      <c r="BJ15" s="16"/>
      <c r="BK15" s="16"/>
      <c r="BL15" s="16"/>
    </row>
    <row r="16" spans="1:64" s="17" customFormat="1" ht="55.05" customHeight="1" x14ac:dyDescent="0.3">
      <c r="A16" s="20">
        <v>11</v>
      </c>
      <c r="B16" s="34" t="s">
        <v>15</v>
      </c>
      <c r="C16" s="38" t="s">
        <v>62</v>
      </c>
      <c r="D16" s="45" t="s">
        <v>61</v>
      </c>
      <c r="E16" s="154"/>
      <c r="F16" s="159" t="s">
        <v>743</v>
      </c>
      <c r="G16" s="160">
        <v>38</v>
      </c>
      <c r="H16" s="156" t="s">
        <v>20</v>
      </c>
      <c r="I16" s="37">
        <v>0.7</v>
      </c>
      <c r="J16" s="29">
        <f t="shared" si="17"/>
        <v>700</v>
      </c>
      <c r="K16" s="38">
        <v>80</v>
      </c>
      <c r="L16" s="38">
        <v>80</v>
      </c>
      <c r="M16" s="39">
        <v>235</v>
      </c>
      <c r="N16" s="29">
        <v>70</v>
      </c>
      <c r="O16" s="124" t="s">
        <v>40</v>
      </c>
      <c r="P16" s="126" t="s">
        <v>734</v>
      </c>
      <c r="Q16" s="38" t="s">
        <v>734</v>
      </c>
      <c r="R16" s="38" t="s">
        <v>737</v>
      </c>
      <c r="S16" s="38" t="s">
        <v>737</v>
      </c>
      <c r="T16" s="38" t="s">
        <v>734</v>
      </c>
      <c r="U16" s="128" t="s">
        <v>737</v>
      </c>
      <c r="V16" s="135">
        <v>6224008616818</v>
      </c>
      <c r="W16" s="44" t="s">
        <v>53</v>
      </c>
      <c r="X16" s="42">
        <v>0</v>
      </c>
      <c r="Y16" s="136">
        <v>24</v>
      </c>
      <c r="Z16" s="133" t="s">
        <v>751</v>
      </c>
      <c r="AA16" s="67">
        <v>24</v>
      </c>
      <c r="AB16" s="35" t="str">
        <f t="shared" si="0"/>
        <v>Adet</v>
      </c>
      <c r="AC16" s="38">
        <v>47.5</v>
      </c>
      <c r="AD16" s="38">
        <v>31.5</v>
      </c>
      <c r="AE16" s="38">
        <v>24</v>
      </c>
      <c r="AF16" s="68">
        <f t="shared" si="18"/>
        <v>3.5909999999999997E-2</v>
      </c>
      <c r="AG16" s="37">
        <f t="shared" si="1"/>
        <v>1.6800000000000002</v>
      </c>
      <c r="AH16" s="114">
        <v>2.1</v>
      </c>
      <c r="AI16" s="118">
        <f t="shared" si="2"/>
        <v>1893.6229462545252</v>
      </c>
      <c r="AJ16" s="29">
        <f t="shared" si="3"/>
        <v>45446.950710108606</v>
      </c>
      <c r="AK16" s="29">
        <f t="shared" si="4"/>
        <v>779.72709551656931</v>
      </c>
      <c r="AL16" s="29">
        <f t="shared" si="5"/>
        <v>18713.450292397662</v>
      </c>
      <c r="AM16" s="29">
        <f t="shared" si="6"/>
        <v>3063.2135895293791</v>
      </c>
      <c r="AN16" s="30">
        <f t="shared" si="7"/>
        <v>73517.126148705094</v>
      </c>
      <c r="AO16" s="29">
        <f t="shared" si="8"/>
        <v>76.580339738234485</v>
      </c>
      <c r="AP16" s="119">
        <f t="shared" si="9"/>
        <v>1837.9281537176275</v>
      </c>
      <c r="AQ16" s="99"/>
      <c r="AR16" s="13">
        <f t="shared" si="10"/>
        <v>0</v>
      </c>
      <c r="AS16" s="11">
        <f t="shared" si="11"/>
        <v>0</v>
      </c>
      <c r="AT16" s="11">
        <f t="shared" si="12"/>
        <v>0</v>
      </c>
      <c r="AU16" s="11">
        <f t="shared" si="13"/>
        <v>0</v>
      </c>
      <c r="AV16" s="19" t="str">
        <f t="shared" si="16"/>
        <v>Adet</v>
      </c>
      <c r="AW16" s="106">
        <f t="shared" si="14"/>
        <v>38</v>
      </c>
      <c r="AX16" s="107">
        <f t="shared" si="15"/>
        <v>0</v>
      </c>
      <c r="AY16" s="15"/>
      <c r="AZ16" s="16"/>
      <c r="BA16" s="16"/>
      <c r="BB16" s="16"/>
      <c r="BC16" s="16"/>
      <c r="BD16" s="16"/>
      <c r="BE16" s="16"/>
      <c r="BF16" s="16"/>
      <c r="BG16" s="16"/>
      <c r="BH16" s="16"/>
      <c r="BI16" s="16"/>
      <c r="BJ16" s="16"/>
      <c r="BK16" s="16"/>
      <c r="BL16" s="16"/>
    </row>
    <row r="17" spans="1:64" s="17" customFormat="1" ht="55.05" customHeight="1" x14ac:dyDescent="0.3">
      <c r="A17" s="20">
        <v>12</v>
      </c>
      <c r="B17" s="34" t="s">
        <v>13</v>
      </c>
      <c r="C17" s="38" t="s">
        <v>62</v>
      </c>
      <c r="D17" s="45" t="s">
        <v>59</v>
      </c>
      <c r="E17" s="154"/>
      <c r="F17" s="159" t="s">
        <v>743</v>
      </c>
      <c r="G17" s="160">
        <v>64</v>
      </c>
      <c r="H17" s="156" t="s">
        <v>20</v>
      </c>
      <c r="I17" s="37">
        <v>0.7</v>
      </c>
      <c r="J17" s="29">
        <f t="shared" si="17"/>
        <v>700</v>
      </c>
      <c r="K17" s="38">
        <v>70</v>
      </c>
      <c r="L17" s="38">
        <v>70</v>
      </c>
      <c r="M17" s="39">
        <v>235</v>
      </c>
      <c r="N17" s="29">
        <v>67</v>
      </c>
      <c r="O17" s="124" t="s">
        <v>40</v>
      </c>
      <c r="P17" s="126" t="s">
        <v>734</v>
      </c>
      <c r="Q17" s="38" t="s">
        <v>734</v>
      </c>
      <c r="R17" s="38" t="s">
        <v>737</v>
      </c>
      <c r="S17" s="38" t="s">
        <v>737</v>
      </c>
      <c r="T17" s="38" t="s">
        <v>734</v>
      </c>
      <c r="U17" s="128" t="s">
        <v>737</v>
      </c>
      <c r="V17" s="135">
        <v>6224008616382</v>
      </c>
      <c r="W17" s="44" t="s">
        <v>52</v>
      </c>
      <c r="X17" s="42">
        <v>0</v>
      </c>
      <c r="Y17" s="136">
        <v>36</v>
      </c>
      <c r="Z17" s="133" t="s">
        <v>751</v>
      </c>
      <c r="AA17" s="67">
        <v>36</v>
      </c>
      <c r="AB17" s="35" t="str">
        <f t="shared" si="0"/>
        <v>Adet</v>
      </c>
      <c r="AC17" s="38">
        <v>67.5</v>
      </c>
      <c r="AD17" s="38">
        <v>30</v>
      </c>
      <c r="AE17" s="38">
        <v>24</v>
      </c>
      <c r="AF17" s="68">
        <f t="shared" si="18"/>
        <v>4.8599999999999997E-2</v>
      </c>
      <c r="AG17" s="37">
        <f t="shared" si="1"/>
        <v>2.4119999999999999</v>
      </c>
      <c r="AH17" s="114">
        <v>2.65</v>
      </c>
      <c r="AI17" s="118">
        <f t="shared" si="2"/>
        <v>1399.1769547325105</v>
      </c>
      <c r="AJ17" s="29">
        <f t="shared" si="3"/>
        <v>50370.37037037038</v>
      </c>
      <c r="AK17" s="29">
        <f t="shared" si="4"/>
        <v>576.13168724279842</v>
      </c>
      <c r="AL17" s="29">
        <f t="shared" si="5"/>
        <v>20740.740740740745</v>
      </c>
      <c r="AM17" s="29">
        <f t="shared" si="6"/>
        <v>2263.3744855967079</v>
      </c>
      <c r="AN17" s="30">
        <f t="shared" si="7"/>
        <v>81481.481481481489</v>
      </c>
      <c r="AO17" s="29">
        <f t="shared" si="8"/>
        <v>56.584362139917701</v>
      </c>
      <c r="AP17" s="119">
        <f t="shared" si="9"/>
        <v>2037.0370370370372</v>
      </c>
      <c r="AQ17" s="99"/>
      <c r="AR17" s="13">
        <f t="shared" si="10"/>
        <v>0</v>
      </c>
      <c r="AS17" s="11">
        <f t="shared" si="11"/>
        <v>0</v>
      </c>
      <c r="AT17" s="11">
        <f t="shared" si="12"/>
        <v>0</v>
      </c>
      <c r="AU17" s="11">
        <f t="shared" si="13"/>
        <v>0</v>
      </c>
      <c r="AV17" s="19" t="str">
        <f t="shared" si="16"/>
        <v>Adet</v>
      </c>
      <c r="AW17" s="106">
        <f t="shared" si="14"/>
        <v>64</v>
      </c>
      <c r="AX17" s="107">
        <f t="shared" ref="AX17:AX22" si="19">AW17*AR17</f>
        <v>0</v>
      </c>
      <c r="AY17" s="15"/>
      <c r="AZ17" s="16"/>
      <c r="BA17" s="16"/>
      <c r="BB17" s="16"/>
      <c r="BC17" s="16"/>
      <c r="BD17" s="16"/>
      <c r="BE17" s="16"/>
      <c r="BF17" s="16"/>
      <c r="BG17" s="16"/>
      <c r="BH17" s="16"/>
      <c r="BI17" s="16"/>
      <c r="BJ17" s="16"/>
      <c r="BK17" s="16"/>
      <c r="BL17" s="16"/>
    </row>
    <row r="18" spans="1:64" s="17" customFormat="1" ht="55.05" customHeight="1" x14ac:dyDescent="0.3">
      <c r="A18" s="20">
        <v>13</v>
      </c>
      <c r="B18" s="34" t="s">
        <v>0</v>
      </c>
      <c r="C18" s="38" t="s">
        <v>62</v>
      </c>
      <c r="D18" s="45" t="s">
        <v>8</v>
      </c>
      <c r="E18" s="154"/>
      <c r="F18" s="159" t="s">
        <v>743</v>
      </c>
      <c r="G18" s="160">
        <v>38</v>
      </c>
      <c r="H18" s="156" t="s">
        <v>20</v>
      </c>
      <c r="I18" s="37">
        <v>0.7</v>
      </c>
      <c r="J18" s="29">
        <f t="shared" si="17"/>
        <v>700</v>
      </c>
      <c r="K18" s="38">
        <v>75</v>
      </c>
      <c r="L18" s="38">
        <v>75</v>
      </c>
      <c r="M18" s="39">
        <v>250</v>
      </c>
      <c r="N18" s="29">
        <v>70</v>
      </c>
      <c r="O18" s="124" t="s">
        <v>40</v>
      </c>
      <c r="P18" s="126" t="s">
        <v>735</v>
      </c>
      <c r="Q18" s="38" t="s">
        <v>734</v>
      </c>
      <c r="R18" s="38" t="s">
        <v>737</v>
      </c>
      <c r="S18" s="38" t="s">
        <v>737</v>
      </c>
      <c r="T18" s="38" t="s">
        <v>734</v>
      </c>
      <c r="U18" s="128" t="s">
        <v>737</v>
      </c>
      <c r="V18" s="135">
        <v>6224009300112</v>
      </c>
      <c r="W18" s="44" t="s">
        <v>51</v>
      </c>
      <c r="X18" s="42">
        <v>0</v>
      </c>
      <c r="Y18" s="136">
        <v>24</v>
      </c>
      <c r="Z18" s="133" t="s">
        <v>751</v>
      </c>
      <c r="AA18" s="67">
        <v>24</v>
      </c>
      <c r="AB18" s="35" t="str">
        <f t="shared" si="0"/>
        <v>Adet</v>
      </c>
      <c r="AC18" s="38">
        <v>46.5</v>
      </c>
      <c r="AD18" s="38">
        <v>31.5</v>
      </c>
      <c r="AE18" s="38">
        <v>25.5</v>
      </c>
      <c r="AF18" s="68">
        <f t="shared" si="18"/>
        <v>3.7351124999999999E-2</v>
      </c>
      <c r="AG18" s="37">
        <f t="shared" si="1"/>
        <v>1.6800000000000002</v>
      </c>
      <c r="AH18" s="114">
        <v>2.1</v>
      </c>
      <c r="AI18" s="118">
        <f t="shared" si="2"/>
        <v>1820.5609603459066</v>
      </c>
      <c r="AJ18" s="29">
        <f t="shared" si="3"/>
        <v>43693.463048301754</v>
      </c>
      <c r="AK18" s="29">
        <f t="shared" si="4"/>
        <v>749.64274837772621</v>
      </c>
      <c r="AL18" s="29">
        <f t="shared" si="5"/>
        <v>17991.42596106543</v>
      </c>
      <c r="AM18" s="29">
        <f t="shared" si="6"/>
        <v>2945.0250829124961</v>
      </c>
      <c r="AN18" s="30">
        <f t="shared" si="7"/>
        <v>70680.601989899907</v>
      </c>
      <c r="AO18" s="29">
        <f t="shared" si="8"/>
        <v>73.625627072812406</v>
      </c>
      <c r="AP18" s="119">
        <f t="shared" si="9"/>
        <v>1767.0150497474979</v>
      </c>
      <c r="AQ18" s="99"/>
      <c r="AR18" s="13">
        <f t="shared" si="10"/>
        <v>0</v>
      </c>
      <c r="AS18" s="11">
        <f t="shared" si="11"/>
        <v>0</v>
      </c>
      <c r="AT18" s="11">
        <f t="shared" si="12"/>
        <v>0</v>
      </c>
      <c r="AU18" s="11">
        <f t="shared" si="13"/>
        <v>0</v>
      </c>
      <c r="AV18" s="19" t="str">
        <f t="shared" si="16"/>
        <v>Adet</v>
      </c>
      <c r="AW18" s="106">
        <f t="shared" si="14"/>
        <v>38</v>
      </c>
      <c r="AX18" s="107">
        <f t="shared" si="19"/>
        <v>0</v>
      </c>
      <c r="AY18" s="15"/>
      <c r="AZ18" s="16"/>
      <c r="BA18" s="16"/>
      <c r="BB18" s="16"/>
      <c r="BC18" s="16"/>
      <c r="BD18" s="16"/>
      <c r="BE18" s="16"/>
      <c r="BF18" s="16"/>
      <c r="BG18" s="16"/>
      <c r="BH18" s="16"/>
      <c r="BI18" s="16"/>
      <c r="BJ18" s="16"/>
      <c r="BK18" s="16"/>
      <c r="BL18" s="16"/>
    </row>
    <row r="19" spans="1:64" s="17" customFormat="1" ht="55.05" customHeight="1" x14ac:dyDescent="0.3">
      <c r="A19" s="20">
        <v>14</v>
      </c>
      <c r="B19" s="34" t="s">
        <v>2</v>
      </c>
      <c r="C19" s="38" t="s">
        <v>62</v>
      </c>
      <c r="D19" s="43" t="s">
        <v>25</v>
      </c>
      <c r="E19" s="154"/>
      <c r="F19" s="159" t="s">
        <v>743</v>
      </c>
      <c r="G19" s="160">
        <v>38</v>
      </c>
      <c r="H19" s="156" t="s">
        <v>20</v>
      </c>
      <c r="I19" s="37">
        <v>0.7</v>
      </c>
      <c r="J19" s="29">
        <f t="shared" si="17"/>
        <v>700</v>
      </c>
      <c r="K19" s="38">
        <v>80</v>
      </c>
      <c r="L19" s="38">
        <v>80</v>
      </c>
      <c r="M19" s="39">
        <v>240</v>
      </c>
      <c r="N19" s="29">
        <v>70</v>
      </c>
      <c r="O19" s="124" t="s">
        <v>40</v>
      </c>
      <c r="P19" s="126" t="s">
        <v>734</v>
      </c>
      <c r="Q19" s="38" t="s">
        <v>734</v>
      </c>
      <c r="R19" s="38" t="s">
        <v>737</v>
      </c>
      <c r="S19" s="38" t="s">
        <v>737</v>
      </c>
      <c r="T19" s="38" t="s">
        <v>734</v>
      </c>
      <c r="U19" s="128" t="s">
        <v>737</v>
      </c>
      <c r="V19" s="135">
        <v>6224009300143</v>
      </c>
      <c r="W19" s="44" t="s">
        <v>51</v>
      </c>
      <c r="X19" s="42">
        <v>0</v>
      </c>
      <c r="Y19" s="136">
        <v>24</v>
      </c>
      <c r="Z19" s="133" t="s">
        <v>751</v>
      </c>
      <c r="AA19" s="67">
        <v>24</v>
      </c>
      <c r="AB19" s="35" t="str">
        <f t="shared" si="0"/>
        <v>Adet</v>
      </c>
      <c r="AC19" s="38">
        <v>45.5</v>
      </c>
      <c r="AD19" s="38">
        <v>30.5</v>
      </c>
      <c r="AE19" s="38">
        <v>25.5</v>
      </c>
      <c r="AF19" s="68">
        <f t="shared" si="18"/>
        <v>3.5387624999999999E-2</v>
      </c>
      <c r="AG19" s="37">
        <f t="shared" si="1"/>
        <v>1.6800000000000002</v>
      </c>
      <c r="AH19" s="114">
        <v>2.1</v>
      </c>
      <c r="AI19" s="118">
        <f t="shared" si="2"/>
        <v>1921.5756920674953</v>
      </c>
      <c r="AJ19" s="29">
        <f t="shared" si="3"/>
        <v>46117.816609619884</v>
      </c>
      <c r="AK19" s="29">
        <f t="shared" si="4"/>
        <v>791.23704967485105</v>
      </c>
      <c r="AL19" s="29">
        <f t="shared" si="5"/>
        <v>18989.689192196427</v>
      </c>
      <c r="AM19" s="29">
        <f t="shared" si="6"/>
        <v>3108.431266579772</v>
      </c>
      <c r="AN19" s="30">
        <f t="shared" si="7"/>
        <v>74602.350397914532</v>
      </c>
      <c r="AO19" s="29">
        <f t="shared" si="8"/>
        <v>77.710781664494306</v>
      </c>
      <c r="AP19" s="119">
        <f t="shared" si="9"/>
        <v>1865.0587599478633</v>
      </c>
      <c r="AQ19" s="99"/>
      <c r="AR19" s="13">
        <f t="shared" si="10"/>
        <v>0</v>
      </c>
      <c r="AS19" s="11">
        <f t="shared" si="11"/>
        <v>0</v>
      </c>
      <c r="AT19" s="11">
        <f t="shared" si="12"/>
        <v>0</v>
      </c>
      <c r="AU19" s="11">
        <f t="shared" si="13"/>
        <v>0</v>
      </c>
      <c r="AV19" s="19" t="str">
        <f t="shared" si="16"/>
        <v>Adet</v>
      </c>
      <c r="AW19" s="106">
        <f t="shared" si="14"/>
        <v>38</v>
      </c>
      <c r="AX19" s="107">
        <f t="shared" si="19"/>
        <v>0</v>
      </c>
      <c r="AY19" s="15"/>
      <c r="AZ19" s="16"/>
      <c r="BA19" s="16"/>
      <c r="BB19" s="16"/>
      <c r="BC19" s="16"/>
      <c r="BD19" s="16"/>
      <c r="BE19" s="16"/>
      <c r="BF19" s="16"/>
      <c r="BG19" s="16"/>
      <c r="BH19" s="16"/>
      <c r="BI19" s="16"/>
      <c r="BJ19" s="16"/>
      <c r="BK19" s="16"/>
      <c r="BL19" s="16"/>
    </row>
    <row r="20" spans="1:64" s="17" customFormat="1" ht="55.05" customHeight="1" x14ac:dyDescent="0.3">
      <c r="A20" s="20">
        <v>15</v>
      </c>
      <c r="B20" s="34" t="s">
        <v>3</v>
      </c>
      <c r="C20" s="38" t="s">
        <v>62</v>
      </c>
      <c r="D20" s="45" t="s">
        <v>10</v>
      </c>
      <c r="E20" s="154"/>
      <c r="F20" s="159" t="s">
        <v>743</v>
      </c>
      <c r="G20" s="160">
        <v>39</v>
      </c>
      <c r="H20" s="156" t="s">
        <v>20</v>
      </c>
      <c r="I20" s="37">
        <v>0.62</v>
      </c>
      <c r="J20" s="29">
        <f t="shared" si="17"/>
        <v>620</v>
      </c>
      <c r="K20" s="38">
        <v>70</v>
      </c>
      <c r="L20" s="38">
        <v>70</v>
      </c>
      <c r="M20" s="39">
        <v>240</v>
      </c>
      <c r="N20" s="29">
        <v>67</v>
      </c>
      <c r="O20" s="124" t="s">
        <v>40</v>
      </c>
      <c r="P20" s="126" t="s">
        <v>734</v>
      </c>
      <c r="Q20" s="38" t="s">
        <v>734</v>
      </c>
      <c r="R20" s="38" t="s">
        <v>737</v>
      </c>
      <c r="S20" s="38" t="s">
        <v>737</v>
      </c>
      <c r="T20" s="38" t="s">
        <v>734</v>
      </c>
      <c r="U20" s="128" t="s">
        <v>737</v>
      </c>
      <c r="V20" s="135">
        <v>6224009300150</v>
      </c>
      <c r="W20" s="44" t="s">
        <v>51</v>
      </c>
      <c r="X20" s="42">
        <v>0</v>
      </c>
      <c r="Y20" s="136">
        <v>24</v>
      </c>
      <c r="Z20" s="133" t="s">
        <v>751</v>
      </c>
      <c r="AA20" s="67">
        <v>24</v>
      </c>
      <c r="AB20" s="35" t="str">
        <f t="shared" si="0"/>
        <v>Adet</v>
      </c>
      <c r="AC20" s="38">
        <v>42</v>
      </c>
      <c r="AD20" s="38">
        <v>29.2</v>
      </c>
      <c r="AE20" s="38">
        <v>25</v>
      </c>
      <c r="AF20" s="68">
        <f t="shared" si="18"/>
        <v>3.066E-2</v>
      </c>
      <c r="AG20" s="37">
        <f t="shared" si="1"/>
        <v>1.6080000000000001</v>
      </c>
      <c r="AH20" s="114">
        <v>2.2000000000000002</v>
      </c>
      <c r="AI20" s="118">
        <f t="shared" si="2"/>
        <v>2217.8734507501631</v>
      </c>
      <c r="AJ20" s="29">
        <f t="shared" si="3"/>
        <v>53228.962818003914</v>
      </c>
      <c r="AK20" s="29">
        <f t="shared" si="4"/>
        <v>913.24200913242009</v>
      </c>
      <c r="AL20" s="29">
        <f t="shared" si="5"/>
        <v>21917.808219178081</v>
      </c>
      <c r="AM20" s="29">
        <f t="shared" si="6"/>
        <v>3587.7364644487934</v>
      </c>
      <c r="AN20" s="30">
        <f t="shared" si="7"/>
        <v>86105.675146771042</v>
      </c>
      <c r="AO20" s="29">
        <f t="shared" si="8"/>
        <v>89.69341161121983</v>
      </c>
      <c r="AP20" s="119">
        <f t="shared" si="9"/>
        <v>2152.6418786692757</v>
      </c>
      <c r="AQ20" s="99"/>
      <c r="AR20" s="13">
        <f t="shared" si="10"/>
        <v>0</v>
      </c>
      <c r="AS20" s="11">
        <f t="shared" si="11"/>
        <v>0</v>
      </c>
      <c r="AT20" s="11">
        <f t="shared" si="12"/>
        <v>0</v>
      </c>
      <c r="AU20" s="11">
        <f t="shared" si="13"/>
        <v>0</v>
      </c>
      <c r="AV20" s="19" t="str">
        <f t="shared" si="16"/>
        <v>Adet</v>
      </c>
      <c r="AW20" s="106">
        <f t="shared" si="14"/>
        <v>39</v>
      </c>
      <c r="AX20" s="107">
        <f t="shared" si="19"/>
        <v>0</v>
      </c>
      <c r="AY20" s="15"/>
      <c r="AZ20" s="16"/>
      <c r="BA20" s="16"/>
      <c r="BB20" s="16"/>
      <c r="BC20" s="16"/>
      <c r="BD20" s="16"/>
      <c r="BE20" s="16"/>
      <c r="BF20" s="16"/>
      <c r="BG20" s="16"/>
      <c r="BH20" s="16"/>
      <c r="BI20" s="16"/>
      <c r="BJ20" s="16"/>
      <c r="BK20" s="16"/>
      <c r="BL20" s="16"/>
    </row>
    <row r="21" spans="1:64" s="17" customFormat="1" ht="55.05" customHeight="1" x14ac:dyDescent="0.3">
      <c r="A21" s="20">
        <v>16</v>
      </c>
      <c r="B21" s="34" t="s">
        <v>1</v>
      </c>
      <c r="C21" s="38" t="s">
        <v>62</v>
      </c>
      <c r="D21" s="45" t="s">
        <v>9</v>
      </c>
      <c r="E21" s="154"/>
      <c r="F21" s="159" t="s">
        <v>743</v>
      </c>
      <c r="G21" s="160">
        <v>36</v>
      </c>
      <c r="H21" s="156" t="s">
        <v>20</v>
      </c>
      <c r="I21" s="37">
        <v>0.7</v>
      </c>
      <c r="J21" s="29">
        <f t="shared" si="17"/>
        <v>700</v>
      </c>
      <c r="K21" s="38">
        <v>75</v>
      </c>
      <c r="L21" s="38">
        <v>75</v>
      </c>
      <c r="M21" s="39">
        <v>250</v>
      </c>
      <c r="N21" s="29">
        <v>71</v>
      </c>
      <c r="O21" s="124" t="s">
        <v>40</v>
      </c>
      <c r="P21" s="126" t="s">
        <v>734</v>
      </c>
      <c r="Q21" s="38" t="s">
        <v>734</v>
      </c>
      <c r="R21" s="38" t="s">
        <v>737</v>
      </c>
      <c r="S21" s="38" t="s">
        <v>737</v>
      </c>
      <c r="T21" s="38" t="s">
        <v>734</v>
      </c>
      <c r="U21" s="128" t="s">
        <v>737</v>
      </c>
      <c r="V21" s="135">
        <v>6224009300136</v>
      </c>
      <c r="W21" s="44" t="s">
        <v>51</v>
      </c>
      <c r="X21" s="42">
        <v>0</v>
      </c>
      <c r="Y21" s="136">
        <v>24</v>
      </c>
      <c r="Z21" s="133" t="s">
        <v>751</v>
      </c>
      <c r="AA21" s="67">
        <v>24</v>
      </c>
      <c r="AB21" s="35" t="str">
        <f t="shared" si="0"/>
        <v>Adet</v>
      </c>
      <c r="AC21" s="38">
        <v>47</v>
      </c>
      <c r="AD21" s="38">
        <v>31.5</v>
      </c>
      <c r="AE21" s="38">
        <v>26</v>
      </c>
      <c r="AF21" s="68">
        <f t="shared" si="18"/>
        <v>3.8492999999999999E-2</v>
      </c>
      <c r="AG21" s="37">
        <f t="shared" si="1"/>
        <v>1.7039999999999997</v>
      </c>
      <c r="AH21" s="114">
        <v>2.1</v>
      </c>
      <c r="AI21" s="118">
        <f t="shared" si="2"/>
        <v>1766.5549580443198</v>
      </c>
      <c r="AJ21" s="29">
        <f t="shared" si="3"/>
        <v>42397.318993063673</v>
      </c>
      <c r="AK21" s="29">
        <f t="shared" si="4"/>
        <v>727.40498272413163</v>
      </c>
      <c r="AL21" s="29">
        <f t="shared" si="5"/>
        <v>17457.71958537916</v>
      </c>
      <c r="AM21" s="29">
        <f t="shared" si="6"/>
        <v>2857.6624321305171</v>
      </c>
      <c r="AN21" s="30">
        <f t="shared" si="7"/>
        <v>68583.898371132411</v>
      </c>
      <c r="AO21" s="29">
        <f t="shared" si="8"/>
        <v>71.441560803262931</v>
      </c>
      <c r="AP21" s="119">
        <f t="shared" si="9"/>
        <v>1714.5974592783105</v>
      </c>
      <c r="AQ21" s="99"/>
      <c r="AR21" s="13">
        <f t="shared" si="10"/>
        <v>0</v>
      </c>
      <c r="AS21" s="11">
        <f t="shared" si="11"/>
        <v>0</v>
      </c>
      <c r="AT21" s="11">
        <f t="shared" si="12"/>
        <v>0</v>
      </c>
      <c r="AU21" s="11">
        <f t="shared" si="13"/>
        <v>0</v>
      </c>
      <c r="AV21" s="19" t="str">
        <f t="shared" si="16"/>
        <v>Adet</v>
      </c>
      <c r="AW21" s="106">
        <f t="shared" si="14"/>
        <v>36</v>
      </c>
      <c r="AX21" s="107">
        <f t="shared" si="19"/>
        <v>0</v>
      </c>
      <c r="AY21" s="15"/>
      <c r="AZ21" s="16"/>
      <c r="BA21" s="16"/>
      <c r="BB21" s="16"/>
      <c r="BC21" s="16"/>
      <c r="BD21" s="16"/>
      <c r="BE21" s="16"/>
      <c r="BF21" s="16"/>
      <c r="BG21" s="16"/>
      <c r="BH21" s="16"/>
      <c r="BI21" s="16"/>
      <c r="BJ21" s="16"/>
      <c r="BK21" s="16"/>
      <c r="BL21" s="16"/>
    </row>
    <row r="22" spans="1:64" s="17" customFormat="1" ht="55.05" customHeight="1" x14ac:dyDescent="0.3">
      <c r="A22" s="20">
        <v>17</v>
      </c>
      <c r="B22" s="34" t="s">
        <v>21</v>
      </c>
      <c r="C22" s="38" t="s">
        <v>62</v>
      </c>
      <c r="D22" s="43" t="s">
        <v>26</v>
      </c>
      <c r="E22" s="154"/>
      <c r="F22" s="159" t="s">
        <v>743</v>
      </c>
      <c r="G22" s="160">
        <v>95</v>
      </c>
      <c r="H22" s="156" t="s">
        <v>20</v>
      </c>
      <c r="I22" s="37">
        <v>0.78</v>
      </c>
      <c r="J22" s="29">
        <f t="shared" si="17"/>
        <v>780</v>
      </c>
      <c r="K22" s="38">
        <v>110</v>
      </c>
      <c r="L22" s="38">
        <v>70</v>
      </c>
      <c r="M22" s="39">
        <v>240</v>
      </c>
      <c r="N22" s="29">
        <v>151</v>
      </c>
      <c r="O22" s="125" t="s">
        <v>30</v>
      </c>
      <c r="P22" s="126" t="s">
        <v>737</v>
      </c>
      <c r="Q22" s="38" t="s">
        <v>737</v>
      </c>
      <c r="R22" s="38" t="s">
        <v>737</v>
      </c>
      <c r="S22" s="38" t="s">
        <v>737</v>
      </c>
      <c r="T22" s="41" t="s">
        <v>737</v>
      </c>
      <c r="U22" s="127" t="s">
        <v>737</v>
      </c>
      <c r="V22" s="135">
        <v>6224009300181</v>
      </c>
      <c r="W22" s="44" t="s">
        <v>51</v>
      </c>
      <c r="X22" s="42">
        <v>0</v>
      </c>
      <c r="Y22" s="136">
        <v>12</v>
      </c>
      <c r="Z22" s="133" t="s">
        <v>751</v>
      </c>
      <c r="AA22" s="67">
        <v>12</v>
      </c>
      <c r="AB22" s="35" t="str">
        <f t="shared" si="0"/>
        <v>Adet</v>
      </c>
      <c r="AC22" s="38">
        <v>38.200000000000003</v>
      </c>
      <c r="AD22" s="38">
        <v>26.200000000000003</v>
      </c>
      <c r="AE22" s="38">
        <v>25.5</v>
      </c>
      <c r="AF22" s="68">
        <f t="shared" si="18"/>
        <v>2.5521420000000003E-2</v>
      </c>
      <c r="AG22" s="37">
        <f t="shared" si="1"/>
        <v>1.8119999999999998</v>
      </c>
      <c r="AH22" s="114">
        <v>2.12</v>
      </c>
      <c r="AI22" s="118">
        <f t="shared" si="2"/>
        <v>2664.4285466874489</v>
      </c>
      <c r="AJ22" s="29">
        <f t="shared" si="3"/>
        <v>31973.142560249387</v>
      </c>
      <c r="AK22" s="29">
        <f t="shared" si="4"/>
        <v>1097.1176368713025</v>
      </c>
      <c r="AL22" s="29">
        <f t="shared" si="5"/>
        <v>13165.41164245563</v>
      </c>
      <c r="AM22" s="29">
        <f t="shared" si="6"/>
        <v>4310.1050019944023</v>
      </c>
      <c r="AN22" s="30">
        <f t="shared" si="7"/>
        <v>51721.260023932831</v>
      </c>
      <c r="AO22" s="29">
        <f t="shared" si="8"/>
        <v>107.75262504986007</v>
      </c>
      <c r="AP22" s="119">
        <f t="shared" si="9"/>
        <v>1293.0315005983209</v>
      </c>
      <c r="AQ22" s="99"/>
      <c r="AR22" s="13">
        <f t="shared" si="10"/>
        <v>0</v>
      </c>
      <c r="AS22" s="11">
        <f t="shared" si="11"/>
        <v>0</v>
      </c>
      <c r="AT22" s="11">
        <f t="shared" si="12"/>
        <v>0</v>
      </c>
      <c r="AU22" s="11">
        <f t="shared" si="13"/>
        <v>0</v>
      </c>
      <c r="AV22" s="19" t="str">
        <f t="shared" si="16"/>
        <v>Adet</v>
      </c>
      <c r="AW22" s="106">
        <f t="shared" si="14"/>
        <v>95</v>
      </c>
      <c r="AX22" s="107">
        <f t="shared" si="19"/>
        <v>0</v>
      </c>
      <c r="AY22" s="15"/>
      <c r="AZ22" s="16"/>
      <c r="BA22" s="16"/>
      <c r="BB22" s="16"/>
      <c r="BC22" s="16"/>
      <c r="BD22" s="16"/>
      <c r="BE22" s="16"/>
      <c r="BF22" s="16"/>
      <c r="BG22" s="16"/>
      <c r="BH22" s="16"/>
      <c r="BI22" s="16"/>
      <c r="BJ22" s="16"/>
      <c r="BK22" s="16"/>
      <c r="BL22" s="16"/>
    </row>
    <row r="23" spans="1:64" s="17" customFormat="1" ht="55.05" customHeight="1" x14ac:dyDescent="0.3">
      <c r="A23" s="20">
        <v>18</v>
      </c>
      <c r="B23" s="34" t="s">
        <v>4</v>
      </c>
      <c r="C23" s="38" t="s">
        <v>62</v>
      </c>
      <c r="D23" s="45">
        <v>36</v>
      </c>
      <c r="E23" s="154"/>
      <c r="F23" s="159" t="s">
        <v>743</v>
      </c>
      <c r="G23" s="160">
        <v>46</v>
      </c>
      <c r="H23" s="156" t="s">
        <v>20</v>
      </c>
      <c r="I23" s="37">
        <v>0.65</v>
      </c>
      <c r="J23" s="29">
        <f t="shared" si="17"/>
        <v>650</v>
      </c>
      <c r="K23" s="38">
        <v>70</v>
      </c>
      <c r="L23" s="38">
        <v>70</v>
      </c>
      <c r="M23" s="39">
        <v>200</v>
      </c>
      <c r="N23" s="29">
        <v>75</v>
      </c>
      <c r="O23" s="124" t="s">
        <v>40</v>
      </c>
      <c r="P23" s="126" t="s">
        <v>735</v>
      </c>
      <c r="Q23" s="38" t="s">
        <v>734</v>
      </c>
      <c r="R23" s="38" t="s">
        <v>737</v>
      </c>
      <c r="S23" s="38" t="s">
        <v>737</v>
      </c>
      <c r="T23" s="38" t="s">
        <v>734</v>
      </c>
      <c r="U23" s="128" t="s">
        <v>737</v>
      </c>
      <c r="V23" s="135">
        <v>6224009300365</v>
      </c>
      <c r="W23" s="44" t="s">
        <v>51</v>
      </c>
      <c r="X23" s="42">
        <v>0</v>
      </c>
      <c r="Y23" s="136">
        <v>24</v>
      </c>
      <c r="Z23" s="133" t="s">
        <v>751</v>
      </c>
      <c r="AA23" s="67">
        <v>24</v>
      </c>
      <c r="AB23" s="35" t="str">
        <f t="shared" si="0"/>
        <v>Adet</v>
      </c>
      <c r="AC23" s="38">
        <v>42</v>
      </c>
      <c r="AD23" s="38">
        <v>27</v>
      </c>
      <c r="AE23" s="38">
        <v>28.599999999999998</v>
      </c>
      <c r="AF23" s="68">
        <f t="shared" si="18"/>
        <v>3.24324E-2</v>
      </c>
      <c r="AG23" s="37">
        <f t="shared" si="1"/>
        <v>1.7999999999999998</v>
      </c>
      <c r="AH23" s="114">
        <v>2.1</v>
      </c>
      <c r="AI23" s="118">
        <f t="shared" si="2"/>
        <v>2096.66876333543</v>
      </c>
      <c r="AJ23" s="29">
        <f t="shared" si="3"/>
        <v>50320.050320050315</v>
      </c>
      <c r="AK23" s="29">
        <f t="shared" si="4"/>
        <v>863.33419666753002</v>
      </c>
      <c r="AL23" s="29">
        <f t="shared" si="5"/>
        <v>20720.020720020722</v>
      </c>
      <c r="AM23" s="29">
        <f t="shared" si="6"/>
        <v>3391.6700583367251</v>
      </c>
      <c r="AN23" s="30">
        <f t="shared" si="7"/>
        <v>81400.081400081399</v>
      </c>
      <c r="AO23" s="29">
        <f t="shared" si="8"/>
        <v>84.791751458418119</v>
      </c>
      <c r="AP23" s="119">
        <f t="shared" si="9"/>
        <v>2035.002035002035</v>
      </c>
      <c r="AQ23" s="99"/>
      <c r="AR23" s="13">
        <f t="shared" si="10"/>
        <v>0</v>
      </c>
      <c r="AS23" s="11">
        <f t="shared" si="11"/>
        <v>0</v>
      </c>
      <c r="AT23" s="11">
        <f t="shared" si="12"/>
        <v>0</v>
      </c>
      <c r="AU23" s="11">
        <f t="shared" si="13"/>
        <v>0</v>
      </c>
      <c r="AV23" s="19" t="str">
        <f t="shared" si="16"/>
        <v>Adet</v>
      </c>
      <c r="AW23" s="106">
        <f t="shared" si="14"/>
        <v>46</v>
      </c>
      <c r="AX23" s="107">
        <f t="shared" ref="AX23:AX27" si="20">AW23*AR23</f>
        <v>0</v>
      </c>
      <c r="AY23" s="15"/>
      <c r="AZ23" s="16"/>
      <c r="BA23" s="16"/>
      <c r="BB23" s="16"/>
      <c r="BC23" s="16"/>
      <c r="BD23" s="16"/>
      <c r="BE23" s="16"/>
      <c r="BF23" s="16"/>
      <c r="BG23" s="16"/>
      <c r="BH23" s="16"/>
      <c r="BI23" s="16"/>
      <c r="BJ23" s="16"/>
      <c r="BK23" s="16"/>
      <c r="BL23" s="16"/>
    </row>
    <row r="24" spans="1:64" s="17" customFormat="1" ht="55.05" customHeight="1" x14ac:dyDescent="0.3">
      <c r="A24" s="20">
        <v>19</v>
      </c>
      <c r="B24" s="34" t="s">
        <v>5</v>
      </c>
      <c r="C24" s="38" t="s">
        <v>62</v>
      </c>
      <c r="D24" s="45">
        <v>39</v>
      </c>
      <c r="E24" s="154"/>
      <c r="F24" s="159" t="s">
        <v>743</v>
      </c>
      <c r="G24" s="160">
        <v>39</v>
      </c>
      <c r="H24" s="156" t="s">
        <v>20</v>
      </c>
      <c r="I24" s="37">
        <v>0.7</v>
      </c>
      <c r="J24" s="29">
        <f t="shared" si="17"/>
        <v>700</v>
      </c>
      <c r="K24" s="38">
        <v>75</v>
      </c>
      <c r="L24" s="38">
        <v>75</v>
      </c>
      <c r="M24" s="39">
        <v>240</v>
      </c>
      <c r="N24" s="29">
        <v>69</v>
      </c>
      <c r="O24" s="124" t="s">
        <v>40</v>
      </c>
      <c r="P24" s="126" t="s">
        <v>734</v>
      </c>
      <c r="Q24" s="38" t="s">
        <v>734</v>
      </c>
      <c r="R24" s="38" t="s">
        <v>737</v>
      </c>
      <c r="S24" s="38" t="s">
        <v>737</v>
      </c>
      <c r="T24" s="38" t="s">
        <v>734</v>
      </c>
      <c r="U24" s="128" t="s">
        <v>737</v>
      </c>
      <c r="V24" s="135">
        <v>6224009300396</v>
      </c>
      <c r="W24" s="44" t="s">
        <v>51</v>
      </c>
      <c r="X24" s="42">
        <v>0</v>
      </c>
      <c r="Y24" s="136">
        <v>24</v>
      </c>
      <c r="Z24" s="133" t="s">
        <v>751</v>
      </c>
      <c r="AA24" s="67">
        <v>24</v>
      </c>
      <c r="AB24" s="35" t="str">
        <f t="shared" si="0"/>
        <v>Adet</v>
      </c>
      <c r="AC24" s="38">
        <v>45.6</v>
      </c>
      <c r="AD24" s="38">
        <v>30</v>
      </c>
      <c r="AE24" s="38">
        <v>25</v>
      </c>
      <c r="AF24" s="68">
        <f t="shared" si="18"/>
        <v>3.4200000000000001E-2</v>
      </c>
      <c r="AG24" s="37">
        <f t="shared" si="1"/>
        <v>1.6560000000000001</v>
      </c>
      <c r="AH24" s="114">
        <v>2</v>
      </c>
      <c r="AI24" s="118">
        <f t="shared" si="2"/>
        <v>1988.3040935672514</v>
      </c>
      <c r="AJ24" s="29">
        <f t="shared" si="3"/>
        <v>47719.298245614031</v>
      </c>
      <c r="AK24" s="29">
        <f t="shared" si="4"/>
        <v>818.71345029239762</v>
      </c>
      <c r="AL24" s="29">
        <f t="shared" si="5"/>
        <v>19649.122807017542</v>
      </c>
      <c r="AM24" s="29">
        <f t="shared" si="6"/>
        <v>3216.374269005848</v>
      </c>
      <c r="AN24" s="30">
        <f t="shared" si="7"/>
        <v>77192.982456140351</v>
      </c>
      <c r="AO24" s="29">
        <f t="shared" si="8"/>
        <v>80.409356725146196</v>
      </c>
      <c r="AP24" s="119">
        <f t="shared" si="9"/>
        <v>1929.8245614035086</v>
      </c>
      <c r="AQ24" s="99"/>
      <c r="AR24" s="13">
        <f t="shared" si="10"/>
        <v>0</v>
      </c>
      <c r="AS24" s="11">
        <f t="shared" si="11"/>
        <v>0</v>
      </c>
      <c r="AT24" s="11">
        <f t="shared" si="12"/>
        <v>0</v>
      </c>
      <c r="AU24" s="11">
        <f t="shared" si="13"/>
        <v>0</v>
      </c>
      <c r="AV24" s="19" t="str">
        <f t="shared" si="16"/>
        <v>Adet</v>
      </c>
      <c r="AW24" s="106">
        <f t="shared" si="14"/>
        <v>39</v>
      </c>
      <c r="AX24" s="107">
        <f t="shared" si="20"/>
        <v>0</v>
      </c>
      <c r="AY24" s="15"/>
      <c r="AZ24" s="16"/>
      <c r="BA24" s="16"/>
      <c r="BB24" s="16"/>
      <c r="BC24" s="16"/>
      <c r="BD24" s="16"/>
      <c r="BE24" s="16"/>
      <c r="BF24" s="16"/>
      <c r="BG24" s="16"/>
      <c r="BH24" s="16"/>
      <c r="BI24" s="16"/>
      <c r="BJ24" s="16"/>
      <c r="BK24" s="16"/>
      <c r="BL24" s="16"/>
    </row>
    <row r="25" spans="1:64" s="17" customFormat="1" ht="55.05" customHeight="1" x14ac:dyDescent="0.3">
      <c r="A25" s="20">
        <v>20</v>
      </c>
      <c r="B25" s="34" t="s">
        <v>22</v>
      </c>
      <c r="C25" s="38" t="s">
        <v>62</v>
      </c>
      <c r="D25" s="45" t="s">
        <v>11</v>
      </c>
      <c r="E25" s="154"/>
      <c r="F25" s="159" t="s">
        <v>743</v>
      </c>
      <c r="G25" s="160">
        <v>85</v>
      </c>
      <c r="H25" s="156" t="s">
        <v>20</v>
      </c>
      <c r="I25" s="37">
        <v>0.8</v>
      </c>
      <c r="J25" s="29">
        <f t="shared" si="17"/>
        <v>800</v>
      </c>
      <c r="K25" s="38">
        <v>140</v>
      </c>
      <c r="L25" s="38">
        <v>90</v>
      </c>
      <c r="M25" s="39">
        <v>160</v>
      </c>
      <c r="N25" s="29">
        <v>130</v>
      </c>
      <c r="O25" s="124" t="s">
        <v>40</v>
      </c>
      <c r="P25" s="126" t="s">
        <v>734</v>
      </c>
      <c r="Q25" s="38" t="s">
        <v>734</v>
      </c>
      <c r="R25" s="38" t="s">
        <v>737</v>
      </c>
      <c r="S25" s="38" t="s">
        <v>737</v>
      </c>
      <c r="T25" s="38" t="s">
        <v>734</v>
      </c>
      <c r="U25" s="128" t="s">
        <v>737</v>
      </c>
      <c r="V25" s="135">
        <v>6224009300419</v>
      </c>
      <c r="W25" s="44" t="s">
        <v>51</v>
      </c>
      <c r="X25" s="42">
        <v>0</v>
      </c>
      <c r="Y25" s="136">
        <v>24</v>
      </c>
      <c r="Z25" s="133" t="s">
        <v>751</v>
      </c>
      <c r="AA25" s="67">
        <v>24</v>
      </c>
      <c r="AB25" s="35" t="str">
        <f t="shared" si="0"/>
        <v>Adet</v>
      </c>
      <c r="AC25" s="38">
        <v>54</v>
      </c>
      <c r="AD25" s="38">
        <v>27.500000000000004</v>
      </c>
      <c r="AE25" s="38">
        <v>32</v>
      </c>
      <c r="AF25" s="68">
        <f t="shared" si="18"/>
        <v>4.7520000000000007E-2</v>
      </c>
      <c r="AG25" s="37">
        <f t="shared" si="1"/>
        <v>3.12</v>
      </c>
      <c r="AH25" s="114">
        <v>3.83</v>
      </c>
      <c r="AI25" s="118">
        <f t="shared" si="2"/>
        <v>1430.9764309764307</v>
      </c>
      <c r="AJ25" s="29">
        <f t="shared" si="3"/>
        <v>34343.434343434339</v>
      </c>
      <c r="AK25" s="29">
        <f t="shared" si="4"/>
        <v>589.22558922558915</v>
      </c>
      <c r="AL25" s="29">
        <f t="shared" si="5"/>
        <v>14141.41414141414</v>
      </c>
      <c r="AM25" s="29">
        <f t="shared" si="6"/>
        <v>2314.8148148148143</v>
      </c>
      <c r="AN25" s="30">
        <f t="shared" si="7"/>
        <v>55555.555555555547</v>
      </c>
      <c r="AO25" s="29">
        <f t="shared" si="8"/>
        <v>57.87037037037036</v>
      </c>
      <c r="AP25" s="119">
        <f t="shared" si="9"/>
        <v>1388.8888888888887</v>
      </c>
      <c r="AQ25" s="99"/>
      <c r="AR25" s="13">
        <f t="shared" si="10"/>
        <v>0</v>
      </c>
      <c r="AS25" s="11">
        <f t="shared" si="11"/>
        <v>0</v>
      </c>
      <c r="AT25" s="11">
        <f t="shared" si="12"/>
        <v>0</v>
      </c>
      <c r="AU25" s="11">
        <f t="shared" si="13"/>
        <v>0</v>
      </c>
      <c r="AV25" s="19" t="str">
        <f t="shared" si="16"/>
        <v>Adet</v>
      </c>
      <c r="AW25" s="106">
        <f t="shared" si="14"/>
        <v>85</v>
      </c>
      <c r="AX25" s="107">
        <f t="shared" si="20"/>
        <v>0</v>
      </c>
      <c r="AY25" s="15"/>
      <c r="AZ25" s="16"/>
      <c r="BA25" s="16"/>
      <c r="BB25" s="16"/>
      <c r="BC25" s="16"/>
      <c r="BD25" s="16"/>
      <c r="BE25" s="16"/>
      <c r="BF25" s="16"/>
      <c r="BG25" s="16"/>
      <c r="BH25" s="16"/>
      <c r="BI25" s="16"/>
      <c r="BJ25" s="16"/>
      <c r="BK25" s="16"/>
      <c r="BL25" s="16"/>
    </row>
    <row r="26" spans="1:64" s="17" customFormat="1" ht="55.05" customHeight="1" x14ac:dyDescent="0.3">
      <c r="A26" s="20">
        <v>21</v>
      </c>
      <c r="B26" s="34" t="s">
        <v>55</v>
      </c>
      <c r="C26" s="38" t="s">
        <v>62</v>
      </c>
      <c r="D26" s="45">
        <v>16</v>
      </c>
      <c r="E26" s="154"/>
      <c r="F26" s="159" t="s">
        <v>743</v>
      </c>
      <c r="G26" s="160">
        <v>44</v>
      </c>
      <c r="H26" s="156" t="s">
        <v>20</v>
      </c>
      <c r="I26" s="37">
        <v>0.85</v>
      </c>
      <c r="J26" s="29">
        <f t="shared" si="17"/>
        <v>850</v>
      </c>
      <c r="K26" s="38">
        <v>90</v>
      </c>
      <c r="L26" s="38">
        <v>75</v>
      </c>
      <c r="M26" s="39">
        <v>250</v>
      </c>
      <c r="N26" s="29">
        <v>71</v>
      </c>
      <c r="O26" s="124" t="s">
        <v>40</v>
      </c>
      <c r="P26" s="126" t="s">
        <v>734</v>
      </c>
      <c r="Q26" s="38" t="s">
        <v>734</v>
      </c>
      <c r="R26" s="38" t="s">
        <v>737</v>
      </c>
      <c r="S26" s="38" t="s">
        <v>737</v>
      </c>
      <c r="T26" s="38" t="s">
        <v>734</v>
      </c>
      <c r="U26" s="128" t="s">
        <v>737</v>
      </c>
      <c r="V26" s="135">
        <v>6224009300167</v>
      </c>
      <c r="W26" s="44" t="s">
        <v>51</v>
      </c>
      <c r="X26" s="42">
        <v>0</v>
      </c>
      <c r="Y26" s="136">
        <v>24</v>
      </c>
      <c r="Z26" s="133" t="s">
        <v>751</v>
      </c>
      <c r="AA26" s="67">
        <v>24</v>
      </c>
      <c r="AB26" s="35" t="str">
        <f t="shared" si="0"/>
        <v>Adet</v>
      </c>
      <c r="AC26" s="38">
        <v>47</v>
      </c>
      <c r="AD26" s="38">
        <v>31.5</v>
      </c>
      <c r="AE26" s="38">
        <v>26.5</v>
      </c>
      <c r="AF26" s="68">
        <f t="shared" si="18"/>
        <v>3.9233249999999997E-2</v>
      </c>
      <c r="AG26" s="37">
        <f t="shared" si="1"/>
        <v>1.7039999999999997</v>
      </c>
      <c r="AH26" s="114">
        <v>2.75</v>
      </c>
      <c r="AI26" s="118">
        <f t="shared" si="2"/>
        <v>1733.2237324208422</v>
      </c>
      <c r="AJ26" s="29">
        <f t="shared" si="3"/>
        <v>41597.369578100217</v>
      </c>
      <c r="AK26" s="29">
        <f t="shared" si="4"/>
        <v>713.68036040858203</v>
      </c>
      <c r="AL26" s="29">
        <f t="shared" si="5"/>
        <v>17128.328649805968</v>
      </c>
      <c r="AM26" s="29">
        <f t="shared" si="6"/>
        <v>2803.7442730337152</v>
      </c>
      <c r="AN26" s="30">
        <f t="shared" si="7"/>
        <v>67289.862552809165</v>
      </c>
      <c r="AO26" s="29">
        <f t="shared" si="8"/>
        <v>70.093606825842883</v>
      </c>
      <c r="AP26" s="119">
        <f t="shared" si="9"/>
        <v>1682.2465638202293</v>
      </c>
      <c r="AQ26" s="99"/>
      <c r="AR26" s="13">
        <f t="shared" si="10"/>
        <v>0</v>
      </c>
      <c r="AS26" s="11">
        <f t="shared" si="11"/>
        <v>0</v>
      </c>
      <c r="AT26" s="11">
        <f t="shared" si="12"/>
        <v>0</v>
      </c>
      <c r="AU26" s="11">
        <f t="shared" si="13"/>
        <v>0</v>
      </c>
      <c r="AV26" s="19" t="str">
        <f t="shared" si="16"/>
        <v>Adet</v>
      </c>
      <c r="AW26" s="106">
        <f t="shared" si="14"/>
        <v>44</v>
      </c>
      <c r="AX26" s="107">
        <f t="shared" si="20"/>
        <v>0</v>
      </c>
      <c r="AY26" s="15"/>
      <c r="AZ26" s="16"/>
      <c r="BA26" s="16"/>
      <c r="BB26" s="16"/>
      <c r="BC26" s="16"/>
      <c r="BD26" s="16"/>
      <c r="BE26" s="16"/>
      <c r="BF26" s="16"/>
      <c r="BG26" s="16"/>
      <c r="BH26" s="16"/>
      <c r="BI26" s="16"/>
      <c r="BJ26" s="16"/>
      <c r="BK26" s="16"/>
      <c r="BL26" s="16"/>
    </row>
    <row r="27" spans="1:64" s="17" customFormat="1" ht="55.05" customHeight="1" x14ac:dyDescent="0.3">
      <c r="A27" s="20">
        <v>22</v>
      </c>
      <c r="B27" s="34" t="s">
        <v>57</v>
      </c>
      <c r="C27" s="38" t="s">
        <v>62</v>
      </c>
      <c r="D27" s="45" t="s">
        <v>56</v>
      </c>
      <c r="E27" s="154"/>
      <c r="F27" s="159" t="s">
        <v>743</v>
      </c>
      <c r="G27" s="160">
        <v>91</v>
      </c>
      <c r="H27" s="156" t="s">
        <v>20</v>
      </c>
      <c r="I27" s="37">
        <v>1</v>
      </c>
      <c r="J27" s="29">
        <f t="shared" si="17"/>
        <v>1000</v>
      </c>
      <c r="K27" s="38">
        <v>100</v>
      </c>
      <c r="L27" s="38">
        <v>75</v>
      </c>
      <c r="M27" s="39">
        <v>240</v>
      </c>
      <c r="N27" s="29">
        <v>123</v>
      </c>
      <c r="O27" s="124" t="s">
        <v>40</v>
      </c>
      <c r="P27" s="126" t="s">
        <v>734</v>
      </c>
      <c r="Q27" s="38" t="s">
        <v>734</v>
      </c>
      <c r="R27" s="38" t="s">
        <v>737</v>
      </c>
      <c r="S27" s="38" t="s">
        <v>737</v>
      </c>
      <c r="T27" s="41" t="s">
        <v>734</v>
      </c>
      <c r="U27" s="127" t="s">
        <v>737</v>
      </c>
      <c r="V27" s="135">
        <v>6224009300709</v>
      </c>
      <c r="W27" s="44" t="s">
        <v>51</v>
      </c>
      <c r="X27" s="42">
        <v>0</v>
      </c>
      <c r="Y27" s="136">
        <v>12</v>
      </c>
      <c r="Z27" s="133" t="s">
        <v>751</v>
      </c>
      <c r="AA27" s="67">
        <v>12</v>
      </c>
      <c r="AB27" s="35" t="str">
        <f t="shared" si="0"/>
        <v>Adet</v>
      </c>
      <c r="AC27" s="38">
        <v>37</v>
      </c>
      <c r="AD27" s="38">
        <v>27.6</v>
      </c>
      <c r="AE27" s="38">
        <v>25</v>
      </c>
      <c r="AF27" s="68">
        <f t="shared" si="18"/>
        <v>2.5530000000000001E-2</v>
      </c>
      <c r="AG27" s="37">
        <f t="shared" si="1"/>
        <v>1.476</v>
      </c>
      <c r="AH27" s="114">
        <v>1.8</v>
      </c>
      <c r="AI27" s="118">
        <f t="shared" si="2"/>
        <v>2663.5330983157069</v>
      </c>
      <c r="AJ27" s="29">
        <f t="shared" si="3"/>
        <v>31962.397179788481</v>
      </c>
      <c r="AK27" s="29">
        <f t="shared" si="4"/>
        <v>1096.7489228358793</v>
      </c>
      <c r="AL27" s="29">
        <f t="shared" si="5"/>
        <v>13160.987074030552</v>
      </c>
      <c r="AM27" s="29">
        <f t="shared" si="6"/>
        <v>4308.6564825695259</v>
      </c>
      <c r="AN27" s="30">
        <f t="shared" si="7"/>
        <v>51703.877790834311</v>
      </c>
      <c r="AO27" s="29">
        <f t="shared" si="8"/>
        <v>107.71641206423814</v>
      </c>
      <c r="AP27" s="119">
        <f t="shared" si="9"/>
        <v>1292.5969447708576</v>
      </c>
      <c r="AQ27" s="99"/>
      <c r="AR27" s="13">
        <f t="shared" si="10"/>
        <v>0</v>
      </c>
      <c r="AS27" s="11">
        <f t="shared" si="11"/>
        <v>0</v>
      </c>
      <c r="AT27" s="11">
        <f t="shared" si="12"/>
        <v>0</v>
      </c>
      <c r="AU27" s="11">
        <f t="shared" si="13"/>
        <v>0</v>
      </c>
      <c r="AV27" s="19" t="str">
        <f t="shared" si="16"/>
        <v>Adet</v>
      </c>
      <c r="AW27" s="106">
        <f t="shared" si="14"/>
        <v>91</v>
      </c>
      <c r="AX27" s="107">
        <f t="shared" si="20"/>
        <v>0</v>
      </c>
      <c r="AY27" s="15"/>
      <c r="AZ27" s="16"/>
      <c r="BA27" s="16"/>
      <c r="BB27" s="16"/>
      <c r="BC27" s="16"/>
      <c r="BD27" s="16"/>
      <c r="BE27" s="16"/>
      <c r="BF27" s="16"/>
      <c r="BG27" s="16"/>
      <c r="BH27" s="16"/>
      <c r="BI27" s="16"/>
      <c r="BJ27" s="16"/>
      <c r="BK27" s="16"/>
      <c r="BL27" s="16"/>
    </row>
    <row r="28" spans="1:64" ht="55.05" customHeight="1" x14ac:dyDescent="0.3">
      <c r="A28" s="21">
        <v>1</v>
      </c>
      <c r="B28" s="34" t="s">
        <v>70</v>
      </c>
      <c r="C28" s="38" t="s">
        <v>71</v>
      </c>
      <c r="D28" s="43" t="s">
        <v>72</v>
      </c>
      <c r="E28" s="154"/>
      <c r="F28" s="159" t="s">
        <v>73</v>
      </c>
      <c r="G28" s="160">
        <v>142</v>
      </c>
      <c r="H28" s="156" t="s">
        <v>20</v>
      </c>
      <c r="I28" s="44" t="s">
        <v>74</v>
      </c>
      <c r="J28" s="30" t="s">
        <v>75</v>
      </c>
      <c r="K28" s="38">
        <v>240</v>
      </c>
      <c r="L28" s="38">
        <v>100</v>
      </c>
      <c r="M28" s="39">
        <v>245</v>
      </c>
      <c r="N28" s="29">
        <v>351</v>
      </c>
      <c r="O28" s="124" t="s">
        <v>76</v>
      </c>
      <c r="P28" s="126" t="s">
        <v>77</v>
      </c>
      <c r="Q28" s="38" t="s">
        <v>77</v>
      </c>
      <c r="R28" s="38" t="s">
        <v>737</v>
      </c>
      <c r="S28" s="38" t="s">
        <v>737</v>
      </c>
      <c r="T28" s="41" t="s">
        <v>77</v>
      </c>
      <c r="U28" s="128" t="s">
        <v>77</v>
      </c>
      <c r="V28" s="135">
        <v>6224008616344</v>
      </c>
      <c r="W28" s="44" t="s">
        <v>78</v>
      </c>
      <c r="X28" s="42">
        <v>0</v>
      </c>
      <c r="Y28" s="136">
        <v>12</v>
      </c>
      <c r="Z28" s="133" t="s">
        <v>751</v>
      </c>
      <c r="AA28" s="67">
        <v>12</v>
      </c>
      <c r="AB28" s="35" t="str">
        <f t="shared" si="0"/>
        <v xml:space="preserve">Set </v>
      </c>
      <c r="AC28" s="38">
        <v>73.5</v>
      </c>
      <c r="AD28" s="38">
        <v>43</v>
      </c>
      <c r="AE28" s="38">
        <v>25.5</v>
      </c>
      <c r="AF28" s="68">
        <f t="shared" ref="AF28:AF33" si="21">AC28*AD28*AE28/1000000</f>
        <v>8.0592750000000005E-2</v>
      </c>
      <c r="AG28" s="37">
        <f t="shared" si="1"/>
        <v>4.2119999999999997</v>
      </c>
      <c r="AH28" s="114">
        <v>4.0780000000000003</v>
      </c>
      <c r="AI28" s="118">
        <f t="shared" ref="AI28:AI90" si="22">68/AF28</f>
        <v>843.74835205399984</v>
      </c>
      <c r="AJ28" s="29">
        <f t="shared" ref="AJ28:AJ90" si="23">AI28*AA28</f>
        <v>10124.980224647998</v>
      </c>
      <c r="AK28" s="29">
        <f t="shared" ref="AK28:AK90" si="24">28/AF28</f>
        <v>347.42579202223521</v>
      </c>
      <c r="AL28" s="29">
        <f t="shared" ref="AL28:AL90" si="25">AK28*AA28</f>
        <v>4169.1095042668221</v>
      </c>
      <c r="AM28" s="29">
        <f t="shared" ref="AM28:AM90" si="26">110/AF28</f>
        <v>1364.8870400873527</v>
      </c>
      <c r="AN28" s="30">
        <f t="shared" ref="AN28:AN90" si="27">AM28*AA28</f>
        <v>16378.644481048232</v>
      </c>
      <c r="AO28" s="29">
        <f t="shared" ref="AO28:AO90" si="28">(1*1.1*2.5)/AF28</f>
        <v>34.122176002183821</v>
      </c>
      <c r="AP28" s="119">
        <f t="shared" ref="AP28:AP90" si="29">AO28*AA28</f>
        <v>409.46611202620585</v>
      </c>
      <c r="AQ28" s="99"/>
      <c r="AR28" s="13">
        <f t="shared" ref="AR28:AR90" si="30">AQ28*AA28</f>
        <v>0</v>
      </c>
      <c r="AS28" s="11">
        <f t="shared" ref="AS28:AS90" si="31">AG28*AQ28</f>
        <v>0</v>
      </c>
      <c r="AT28" s="11">
        <f t="shared" ref="AT28:AT90" si="32">AH28*AQ28</f>
        <v>0</v>
      </c>
      <c r="AU28" s="11">
        <f t="shared" ref="AU28:AU90" si="33">AQ28*AF28</f>
        <v>0</v>
      </c>
      <c r="AV28" s="19" t="str">
        <f t="shared" si="16"/>
        <v xml:space="preserve">Set </v>
      </c>
      <c r="AW28" s="106">
        <f t="shared" si="14"/>
        <v>142</v>
      </c>
      <c r="AX28" s="107">
        <f t="shared" ref="AX28:AX90" si="34">AW28*AR28</f>
        <v>0</v>
      </c>
    </row>
    <row r="29" spans="1:64" ht="55.05" customHeight="1" x14ac:dyDescent="0.3">
      <c r="A29" s="21">
        <v>2</v>
      </c>
      <c r="B29" s="34" t="s">
        <v>79</v>
      </c>
      <c r="C29" s="38" t="s">
        <v>71</v>
      </c>
      <c r="D29" s="43" t="s">
        <v>80</v>
      </c>
      <c r="E29" s="154"/>
      <c r="F29" s="159" t="s">
        <v>73</v>
      </c>
      <c r="G29" s="160">
        <v>108</v>
      </c>
      <c r="H29" s="156" t="s">
        <v>20</v>
      </c>
      <c r="I29" s="44" t="s">
        <v>81</v>
      </c>
      <c r="J29" s="30" t="s">
        <v>82</v>
      </c>
      <c r="K29" s="40">
        <v>215</v>
      </c>
      <c r="L29" s="40">
        <v>88</v>
      </c>
      <c r="M29" s="42">
        <v>240</v>
      </c>
      <c r="N29" s="29">
        <v>247</v>
      </c>
      <c r="O29" s="124" t="s">
        <v>76</v>
      </c>
      <c r="P29" s="126" t="s">
        <v>77</v>
      </c>
      <c r="Q29" s="38" t="s">
        <v>77</v>
      </c>
      <c r="R29" s="38" t="s">
        <v>737</v>
      </c>
      <c r="S29" s="38" t="s">
        <v>737</v>
      </c>
      <c r="T29" s="41" t="s">
        <v>77</v>
      </c>
      <c r="U29" s="128" t="s">
        <v>77</v>
      </c>
      <c r="V29" s="135">
        <v>6224008616351</v>
      </c>
      <c r="W29" s="44" t="s">
        <v>78</v>
      </c>
      <c r="X29" s="42">
        <v>0</v>
      </c>
      <c r="Y29" s="136">
        <v>12</v>
      </c>
      <c r="Z29" s="133" t="s">
        <v>751</v>
      </c>
      <c r="AA29" s="67">
        <v>12</v>
      </c>
      <c r="AB29" s="35" t="str">
        <f t="shared" si="0"/>
        <v xml:space="preserve">Set </v>
      </c>
      <c r="AC29" s="38">
        <v>66</v>
      </c>
      <c r="AD29" s="38">
        <v>38</v>
      </c>
      <c r="AE29" s="38">
        <v>26.7</v>
      </c>
      <c r="AF29" s="68">
        <f t="shared" si="21"/>
        <v>6.6963599999999998E-2</v>
      </c>
      <c r="AG29" s="37">
        <f t="shared" si="1"/>
        <v>2.964</v>
      </c>
      <c r="AH29" s="114">
        <v>3.4790000000000001</v>
      </c>
      <c r="AI29" s="118">
        <f t="shared" si="22"/>
        <v>1015.4770651518138</v>
      </c>
      <c r="AJ29" s="29">
        <f t="shared" si="23"/>
        <v>12185.724781821766</v>
      </c>
      <c r="AK29" s="29">
        <f t="shared" si="24"/>
        <v>418.1376150625116</v>
      </c>
      <c r="AL29" s="29">
        <f t="shared" si="25"/>
        <v>5017.6513807501397</v>
      </c>
      <c r="AM29" s="29">
        <f t="shared" si="26"/>
        <v>1642.6834877455813</v>
      </c>
      <c r="AN29" s="30">
        <f t="shared" si="27"/>
        <v>19712.201852946975</v>
      </c>
      <c r="AO29" s="29">
        <f t="shared" si="28"/>
        <v>41.06708719363953</v>
      </c>
      <c r="AP29" s="119">
        <f t="shared" si="29"/>
        <v>492.80504632367433</v>
      </c>
      <c r="AQ29" s="99"/>
      <c r="AR29" s="13">
        <f t="shared" si="30"/>
        <v>0</v>
      </c>
      <c r="AS29" s="11">
        <f t="shared" si="31"/>
        <v>0</v>
      </c>
      <c r="AT29" s="11">
        <f t="shared" si="32"/>
        <v>0</v>
      </c>
      <c r="AU29" s="11">
        <f t="shared" si="33"/>
        <v>0</v>
      </c>
      <c r="AV29" s="19" t="str">
        <f t="shared" si="16"/>
        <v xml:space="preserve">Set </v>
      </c>
      <c r="AW29" s="106">
        <f t="shared" si="14"/>
        <v>108</v>
      </c>
      <c r="AX29" s="107">
        <f t="shared" si="34"/>
        <v>0</v>
      </c>
    </row>
    <row r="30" spans="1:64" ht="55.05" customHeight="1" x14ac:dyDescent="0.3">
      <c r="A30" s="21">
        <v>3</v>
      </c>
      <c r="B30" s="34" t="s">
        <v>83</v>
      </c>
      <c r="C30" s="38" t="s">
        <v>71</v>
      </c>
      <c r="D30" s="43" t="s">
        <v>84</v>
      </c>
      <c r="E30" s="154"/>
      <c r="F30" s="159" t="s">
        <v>73</v>
      </c>
      <c r="G30" s="160">
        <v>146</v>
      </c>
      <c r="H30" s="156" t="s">
        <v>20</v>
      </c>
      <c r="I30" s="44" t="s">
        <v>85</v>
      </c>
      <c r="J30" s="30" t="s">
        <v>86</v>
      </c>
      <c r="K30" s="40">
        <v>230</v>
      </c>
      <c r="L30" s="40">
        <v>80</v>
      </c>
      <c r="M30" s="42">
        <v>235</v>
      </c>
      <c r="N30" s="29">
        <v>308</v>
      </c>
      <c r="O30" s="124" t="s">
        <v>30</v>
      </c>
      <c r="P30" s="126" t="s">
        <v>77</v>
      </c>
      <c r="Q30" s="38" t="s">
        <v>77</v>
      </c>
      <c r="R30" s="38" t="s">
        <v>737</v>
      </c>
      <c r="S30" s="38" t="s">
        <v>737</v>
      </c>
      <c r="T30" s="38" t="s">
        <v>77</v>
      </c>
      <c r="U30" s="128" t="s">
        <v>77</v>
      </c>
      <c r="V30" s="135">
        <v>6224008616498</v>
      </c>
      <c r="W30" s="44" t="s">
        <v>87</v>
      </c>
      <c r="X30" s="42">
        <v>0</v>
      </c>
      <c r="Y30" s="136">
        <v>12</v>
      </c>
      <c r="Z30" s="133" t="s">
        <v>751</v>
      </c>
      <c r="AA30" s="67">
        <v>12</v>
      </c>
      <c r="AB30" s="35" t="str">
        <f t="shared" si="0"/>
        <v xml:space="preserve">Set </v>
      </c>
      <c r="AC30" s="38">
        <v>71.2</v>
      </c>
      <c r="AD30" s="38">
        <v>33</v>
      </c>
      <c r="AE30" s="38">
        <v>24.6</v>
      </c>
      <c r="AF30" s="68">
        <f t="shared" si="21"/>
        <v>5.7800160000000003E-2</v>
      </c>
      <c r="AG30" s="37">
        <f t="shared" si="1"/>
        <v>3.6959999999999997</v>
      </c>
      <c r="AH30" s="114">
        <v>4.165</v>
      </c>
      <c r="AI30" s="118">
        <f t="shared" si="22"/>
        <v>1176.4673315783209</v>
      </c>
      <c r="AJ30" s="29">
        <f t="shared" si="23"/>
        <v>14117.60797893985</v>
      </c>
      <c r="AK30" s="29">
        <f t="shared" si="24"/>
        <v>484.42772476754385</v>
      </c>
      <c r="AL30" s="29">
        <f t="shared" si="25"/>
        <v>5813.1326972105262</v>
      </c>
      <c r="AM30" s="29">
        <f t="shared" si="26"/>
        <v>1903.1089187296366</v>
      </c>
      <c r="AN30" s="30">
        <f t="shared" si="27"/>
        <v>22837.307024755639</v>
      </c>
      <c r="AO30" s="29">
        <f t="shared" si="28"/>
        <v>47.577722968240913</v>
      </c>
      <c r="AP30" s="119">
        <f t="shared" si="29"/>
        <v>570.93267561889093</v>
      </c>
      <c r="AQ30" s="99"/>
      <c r="AR30" s="13">
        <f t="shared" si="30"/>
        <v>0</v>
      </c>
      <c r="AS30" s="11">
        <f t="shared" si="31"/>
        <v>0</v>
      </c>
      <c r="AT30" s="11">
        <f t="shared" si="32"/>
        <v>0</v>
      </c>
      <c r="AU30" s="11">
        <f t="shared" si="33"/>
        <v>0</v>
      </c>
      <c r="AV30" s="19" t="str">
        <f t="shared" si="16"/>
        <v xml:space="preserve">Set </v>
      </c>
      <c r="AW30" s="106">
        <f t="shared" si="14"/>
        <v>146</v>
      </c>
      <c r="AX30" s="107">
        <f t="shared" si="34"/>
        <v>0</v>
      </c>
    </row>
    <row r="31" spans="1:64" ht="55.05" customHeight="1" x14ac:dyDescent="0.3">
      <c r="A31" s="21">
        <v>4</v>
      </c>
      <c r="B31" s="34" t="s">
        <v>88</v>
      </c>
      <c r="C31" s="38" t="s">
        <v>89</v>
      </c>
      <c r="D31" s="36" t="s">
        <v>90</v>
      </c>
      <c r="E31" s="154"/>
      <c r="F31" s="159" t="s">
        <v>744</v>
      </c>
      <c r="G31" s="160">
        <v>88</v>
      </c>
      <c r="H31" s="156" t="s">
        <v>20</v>
      </c>
      <c r="I31" s="37">
        <v>1.7</v>
      </c>
      <c r="J31" s="29">
        <f>I31*1000</f>
        <v>1700</v>
      </c>
      <c r="K31" s="38">
        <v>225</v>
      </c>
      <c r="L31" s="38">
        <v>170</v>
      </c>
      <c r="M31" s="39">
        <v>100</v>
      </c>
      <c r="N31" s="29">
        <v>195</v>
      </c>
      <c r="O31" s="124" t="s">
        <v>30</v>
      </c>
      <c r="P31" s="126" t="s">
        <v>737</v>
      </c>
      <c r="Q31" s="38" t="s">
        <v>737</v>
      </c>
      <c r="R31" s="38" t="s">
        <v>737</v>
      </c>
      <c r="S31" s="38" t="s">
        <v>737</v>
      </c>
      <c r="T31" s="38" t="s">
        <v>737</v>
      </c>
      <c r="U31" s="128" t="s">
        <v>737</v>
      </c>
      <c r="V31" s="135">
        <v>6224010803992</v>
      </c>
      <c r="W31" s="44" t="s">
        <v>53</v>
      </c>
      <c r="X31" s="42">
        <v>0</v>
      </c>
      <c r="Y31" s="136">
        <v>12</v>
      </c>
      <c r="Z31" s="133" t="s">
        <v>751</v>
      </c>
      <c r="AA31" s="67">
        <v>12</v>
      </c>
      <c r="AB31" s="35" t="str">
        <f t="shared" si="0"/>
        <v xml:space="preserve">Adet </v>
      </c>
      <c r="AC31" s="38">
        <v>45</v>
      </c>
      <c r="AD31" s="38">
        <v>34</v>
      </c>
      <c r="AE31" s="38">
        <v>32</v>
      </c>
      <c r="AF31" s="68">
        <f t="shared" si="21"/>
        <v>4.8959999999999997E-2</v>
      </c>
      <c r="AG31" s="37">
        <f t="shared" si="1"/>
        <v>2.34</v>
      </c>
      <c r="AH31" s="114">
        <v>2.81</v>
      </c>
      <c r="AI31" s="118">
        <f t="shared" si="22"/>
        <v>1388.8888888888889</v>
      </c>
      <c r="AJ31" s="29">
        <f t="shared" si="23"/>
        <v>16666.666666666668</v>
      </c>
      <c r="AK31" s="29">
        <f t="shared" si="24"/>
        <v>571.89542483660136</v>
      </c>
      <c r="AL31" s="29">
        <f t="shared" si="25"/>
        <v>6862.7450980392168</v>
      </c>
      <c r="AM31" s="29">
        <f t="shared" si="26"/>
        <v>2246.7320261437908</v>
      </c>
      <c r="AN31" s="30">
        <f t="shared" si="27"/>
        <v>26960.784313725489</v>
      </c>
      <c r="AO31" s="29">
        <f t="shared" si="28"/>
        <v>56.168300653594777</v>
      </c>
      <c r="AP31" s="119">
        <f t="shared" si="29"/>
        <v>674.01960784313735</v>
      </c>
      <c r="AQ31" s="99"/>
      <c r="AR31" s="13">
        <f t="shared" si="30"/>
        <v>0</v>
      </c>
      <c r="AS31" s="11">
        <f t="shared" si="31"/>
        <v>0</v>
      </c>
      <c r="AT31" s="11">
        <f t="shared" si="32"/>
        <v>0</v>
      </c>
      <c r="AU31" s="11">
        <f t="shared" si="33"/>
        <v>0</v>
      </c>
      <c r="AV31" s="19" t="str">
        <f t="shared" si="16"/>
        <v xml:space="preserve">Adet </v>
      </c>
      <c r="AW31" s="106">
        <f t="shared" si="14"/>
        <v>88</v>
      </c>
      <c r="AX31" s="107">
        <f t="shared" si="34"/>
        <v>0</v>
      </c>
    </row>
    <row r="32" spans="1:64" ht="55.05" customHeight="1" x14ac:dyDescent="0.3">
      <c r="A32" s="21">
        <v>5</v>
      </c>
      <c r="B32" s="34" t="s">
        <v>91</v>
      </c>
      <c r="C32" s="38" t="s">
        <v>89</v>
      </c>
      <c r="D32" s="43" t="s">
        <v>92</v>
      </c>
      <c r="E32" s="154"/>
      <c r="F32" s="159" t="s">
        <v>743</v>
      </c>
      <c r="G32" s="160">
        <v>78</v>
      </c>
      <c r="H32" s="156" t="s">
        <v>20</v>
      </c>
      <c r="I32" s="37">
        <v>1</v>
      </c>
      <c r="J32" s="29">
        <f>I32*1000</f>
        <v>1000</v>
      </c>
      <c r="K32" s="38">
        <v>190</v>
      </c>
      <c r="L32" s="38">
        <v>145</v>
      </c>
      <c r="M32" s="39">
        <v>85</v>
      </c>
      <c r="N32" s="29">
        <v>121</v>
      </c>
      <c r="O32" s="124" t="s">
        <v>30</v>
      </c>
      <c r="P32" s="126" t="s">
        <v>737</v>
      </c>
      <c r="Q32" s="38" t="s">
        <v>737</v>
      </c>
      <c r="R32" s="38" t="s">
        <v>737</v>
      </c>
      <c r="S32" s="38" t="s">
        <v>737</v>
      </c>
      <c r="T32" s="38" t="s">
        <v>737</v>
      </c>
      <c r="U32" s="128" t="s">
        <v>737</v>
      </c>
      <c r="V32" s="135">
        <v>6224008616566</v>
      </c>
      <c r="W32" s="44" t="s">
        <v>53</v>
      </c>
      <c r="X32" s="42">
        <v>0</v>
      </c>
      <c r="Y32" s="136">
        <v>24</v>
      </c>
      <c r="Z32" s="133" t="s">
        <v>751</v>
      </c>
      <c r="AA32" s="67">
        <v>24</v>
      </c>
      <c r="AB32" s="35" t="str">
        <f t="shared" si="0"/>
        <v>Adet</v>
      </c>
      <c r="AC32" s="38">
        <v>56.5</v>
      </c>
      <c r="AD32" s="38">
        <v>38</v>
      </c>
      <c r="AE32" s="38">
        <v>26.7</v>
      </c>
      <c r="AF32" s="68">
        <f t="shared" si="21"/>
        <v>5.7324899999999998E-2</v>
      </c>
      <c r="AG32" s="37">
        <f t="shared" si="1"/>
        <v>2.9039999999999999</v>
      </c>
      <c r="AH32" s="114">
        <v>3.5609999999999999</v>
      </c>
      <c r="AI32" s="118">
        <f t="shared" si="22"/>
        <v>1186.2209964605258</v>
      </c>
      <c r="AJ32" s="29">
        <f t="shared" si="23"/>
        <v>28469.30391505262</v>
      </c>
      <c r="AK32" s="29">
        <f t="shared" si="24"/>
        <v>488.44393971904009</v>
      </c>
      <c r="AL32" s="29">
        <f t="shared" si="25"/>
        <v>11722.654553256962</v>
      </c>
      <c r="AM32" s="29">
        <f t="shared" si="26"/>
        <v>1918.8869060390859</v>
      </c>
      <c r="AN32" s="30">
        <f t="shared" si="27"/>
        <v>46053.285744938061</v>
      </c>
      <c r="AO32" s="29">
        <f t="shared" si="28"/>
        <v>47.97217265097715</v>
      </c>
      <c r="AP32" s="119">
        <f t="shared" si="29"/>
        <v>1151.3321436234517</v>
      </c>
      <c r="AQ32" s="99"/>
      <c r="AR32" s="13">
        <f t="shared" si="30"/>
        <v>0</v>
      </c>
      <c r="AS32" s="11">
        <f t="shared" si="31"/>
        <v>0</v>
      </c>
      <c r="AT32" s="11">
        <f t="shared" si="32"/>
        <v>0</v>
      </c>
      <c r="AU32" s="11">
        <f t="shared" si="33"/>
        <v>0</v>
      </c>
      <c r="AV32" s="19" t="str">
        <f t="shared" si="16"/>
        <v>Adet</v>
      </c>
      <c r="AW32" s="106">
        <f t="shared" si="14"/>
        <v>78</v>
      </c>
      <c r="AX32" s="107">
        <f t="shared" si="34"/>
        <v>0</v>
      </c>
    </row>
    <row r="33" spans="1:50" ht="55.05" customHeight="1" x14ac:dyDescent="0.3">
      <c r="A33" s="21">
        <v>6</v>
      </c>
      <c r="B33" s="34" t="s">
        <v>93</v>
      </c>
      <c r="C33" s="38" t="s">
        <v>89</v>
      </c>
      <c r="D33" s="36" t="s">
        <v>94</v>
      </c>
      <c r="E33" s="154"/>
      <c r="F33" s="159" t="s">
        <v>743</v>
      </c>
      <c r="G33" s="160">
        <v>74</v>
      </c>
      <c r="H33" s="156" t="s">
        <v>20</v>
      </c>
      <c r="I33" s="37">
        <v>1.1000000000000001</v>
      </c>
      <c r="J33" s="29">
        <f>I33*1000</f>
        <v>1100</v>
      </c>
      <c r="K33" s="38">
        <v>205</v>
      </c>
      <c r="L33" s="38">
        <v>155</v>
      </c>
      <c r="M33" s="39">
        <v>65</v>
      </c>
      <c r="N33" s="29">
        <v>169</v>
      </c>
      <c r="O33" s="124" t="s">
        <v>30</v>
      </c>
      <c r="P33" s="126" t="s">
        <v>737</v>
      </c>
      <c r="Q33" s="38" t="s">
        <v>737</v>
      </c>
      <c r="R33" s="38" t="s">
        <v>737</v>
      </c>
      <c r="S33" s="38" t="s">
        <v>737</v>
      </c>
      <c r="T33" s="38" t="s">
        <v>737</v>
      </c>
      <c r="U33" s="128" t="s">
        <v>737</v>
      </c>
      <c r="V33" s="135">
        <v>6224008616221</v>
      </c>
      <c r="W33" s="44" t="s">
        <v>53</v>
      </c>
      <c r="X33" s="42">
        <v>0</v>
      </c>
      <c r="Y33" s="136">
        <v>24</v>
      </c>
      <c r="Z33" s="133" t="s">
        <v>751</v>
      </c>
      <c r="AA33" s="67">
        <v>24</v>
      </c>
      <c r="AB33" s="35" t="str">
        <f t="shared" si="0"/>
        <v>Adet</v>
      </c>
      <c r="AC33" s="38">
        <v>48.5</v>
      </c>
      <c r="AD33" s="38">
        <v>41.5</v>
      </c>
      <c r="AE33" s="38">
        <v>26</v>
      </c>
      <c r="AF33" s="68">
        <f t="shared" si="21"/>
        <v>5.2331500000000003E-2</v>
      </c>
      <c r="AG33" s="37">
        <f t="shared" si="1"/>
        <v>4.056</v>
      </c>
      <c r="AH33" s="114">
        <v>4.7519999999999998</v>
      </c>
      <c r="AI33" s="118">
        <f t="shared" si="22"/>
        <v>1299.4085780075097</v>
      </c>
      <c r="AJ33" s="29">
        <f t="shared" si="23"/>
        <v>31185.805872180234</v>
      </c>
      <c r="AK33" s="29">
        <f t="shared" si="24"/>
        <v>535.05059094426872</v>
      </c>
      <c r="AL33" s="29">
        <f t="shared" si="25"/>
        <v>12841.21418266245</v>
      </c>
      <c r="AM33" s="29">
        <f t="shared" si="26"/>
        <v>2101.9844644239129</v>
      </c>
      <c r="AN33" s="30">
        <f t="shared" si="27"/>
        <v>50447.627146173909</v>
      </c>
      <c r="AO33" s="29">
        <f t="shared" si="28"/>
        <v>52.549611610597822</v>
      </c>
      <c r="AP33" s="119">
        <f t="shared" si="29"/>
        <v>1261.1906786543477</v>
      </c>
      <c r="AQ33" s="99"/>
      <c r="AR33" s="13">
        <f t="shared" si="30"/>
        <v>0</v>
      </c>
      <c r="AS33" s="11">
        <f t="shared" si="31"/>
        <v>0</v>
      </c>
      <c r="AT33" s="11">
        <f t="shared" si="32"/>
        <v>0</v>
      </c>
      <c r="AU33" s="11">
        <f t="shared" si="33"/>
        <v>0</v>
      </c>
      <c r="AV33" s="19" t="str">
        <f t="shared" si="16"/>
        <v>Adet</v>
      </c>
      <c r="AW33" s="106">
        <f t="shared" si="14"/>
        <v>74</v>
      </c>
      <c r="AX33" s="107">
        <f t="shared" si="34"/>
        <v>0</v>
      </c>
    </row>
    <row r="34" spans="1:50" ht="55.05" customHeight="1" x14ac:dyDescent="0.3">
      <c r="A34" s="21">
        <v>7</v>
      </c>
      <c r="B34" s="34" t="s">
        <v>95</v>
      </c>
      <c r="C34" s="38" t="s">
        <v>71</v>
      </c>
      <c r="D34" s="43" t="s">
        <v>96</v>
      </c>
      <c r="E34" s="154"/>
      <c r="F34" s="159" t="s">
        <v>97</v>
      </c>
      <c r="G34" s="160">
        <v>106</v>
      </c>
      <c r="H34" s="156" t="s">
        <v>20</v>
      </c>
      <c r="I34" s="44" t="s">
        <v>98</v>
      </c>
      <c r="J34" s="30" t="s">
        <v>99</v>
      </c>
      <c r="K34" s="40" t="s">
        <v>100</v>
      </c>
      <c r="L34" s="40" t="s">
        <v>101</v>
      </c>
      <c r="M34" s="42" t="s">
        <v>102</v>
      </c>
      <c r="N34" s="30">
        <v>158</v>
      </c>
      <c r="O34" s="124" t="s">
        <v>76</v>
      </c>
      <c r="P34" s="126" t="s">
        <v>77</v>
      </c>
      <c r="Q34" s="38" t="s">
        <v>77</v>
      </c>
      <c r="R34" s="38" t="s">
        <v>737</v>
      </c>
      <c r="S34" s="38" t="s">
        <v>737</v>
      </c>
      <c r="T34" s="41" t="s">
        <v>77</v>
      </c>
      <c r="U34" s="127" t="s">
        <v>77</v>
      </c>
      <c r="V34" s="135">
        <v>6224010803725</v>
      </c>
      <c r="W34" s="44" t="s">
        <v>78</v>
      </c>
      <c r="X34" s="42">
        <v>0</v>
      </c>
      <c r="Y34" s="136">
        <v>12</v>
      </c>
      <c r="Z34" s="133" t="s">
        <v>751</v>
      </c>
      <c r="AA34" s="67">
        <v>12</v>
      </c>
      <c r="AB34" s="35" t="str">
        <f t="shared" si="0"/>
        <v>Set</v>
      </c>
      <c r="AC34" s="38">
        <v>57.499999999999993</v>
      </c>
      <c r="AD34" s="38">
        <v>32.5</v>
      </c>
      <c r="AE34" s="38">
        <v>21.5</v>
      </c>
      <c r="AF34" s="68">
        <f t="shared" ref="AF34:AF52" si="35">AE34*AD34*AC34/1000000</f>
        <v>4.0178124999999995E-2</v>
      </c>
      <c r="AG34" s="37">
        <f t="shared" si="1"/>
        <v>1.8959999999999999</v>
      </c>
      <c r="AH34" s="114">
        <v>2.7250000000000001</v>
      </c>
      <c r="AI34" s="118">
        <f t="shared" si="22"/>
        <v>1692.4632495916624</v>
      </c>
      <c r="AJ34" s="29">
        <f t="shared" si="23"/>
        <v>20309.558995099949</v>
      </c>
      <c r="AK34" s="29">
        <f t="shared" si="24"/>
        <v>696.89663218480212</v>
      </c>
      <c r="AL34" s="29">
        <f t="shared" si="25"/>
        <v>8362.7595862176258</v>
      </c>
      <c r="AM34" s="29">
        <f t="shared" si="26"/>
        <v>2737.8081978688656</v>
      </c>
      <c r="AN34" s="30">
        <f t="shared" si="27"/>
        <v>32853.698374426385</v>
      </c>
      <c r="AO34" s="29">
        <f t="shared" si="28"/>
        <v>68.445204946721645</v>
      </c>
      <c r="AP34" s="119">
        <f t="shared" si="29"/>
        <v>821.34245936065975</v>
      </c>
      <c r="AQ34" s="99"/>
      <c r="AR34" s="13">
        <f t="shared" si="30"/>
        <v>0</v>
      </c>
      <c r="AS34" s="11">
        <f t="shared" si="31"/>
        <v>0</v>
      </c>
      <c r="AT34" s="11">
        <f t="shared" si="32"/>
        <v>0</v>
      </c>
      <c r="AU34" s="11">
        <f t="shared" si="33"/>
        <v>0</v>
      </c>
      <c r="AV34" s="19" t="str">
        <f t="shared" si="16"/>
        <v>Set</v>
      </c>
      <c r="AW34" s="106">
        <f t="shared" si="14"/>
        <v>106</v>
      </c>
      <c r="AX34" s="107">
        <f t="shared" si="34"/>
        <v>0</v>
      </c>
    </row>
    <row r="35" spans="1:50" ht="55.05" customHeight="1" x14ac:dyDescent="0.3">
      <c r="A35" s="21">
        <v>8</v>
      </c>
      <c r="B35" s="34" t="s">
        <v>103</v>
      </c>
      <c r="C35" s="38" t="s">
        <v>71</v>
      </c>
      <c r="D35" s="43" t="s">
        <v>104</v>
      </c>
      <c r="E35" s="154"/>
      <c r="F35" s="159" t="s">
        <v>97</v>
      </c>
      <c r="G35" s="160">
        <v>110</v>
      </c>
      <c r="H35" s="156" t="s">
        <v>20</v>
      </c>
      <c r="I35" s="44" t="s">
        <v>105</v>
      </c>
      <c r="J35" s="30" t="s">
        <v>106</v>
      </c>
      <c r="K35" s="40" t="s">
        <v>107</v>
      </c>
      <c r="L35" s="40" t="s">
        <v>108</v>
      </c>
      <c r="M35" s="42" t="s">
        <v>109</v>
      </c>
      <c r="N35" s="30">
        <v>189</v>
      </c>
      <c r="O35" s="124" t="s">
        <v>76</v>
      </c>
      <c r="P35" s="126" t="s">
        <v>77</v>
      </c>
      <c r="Q35" s="38" t="s">
        <v>77</v>
      </c>
      <c r="R35" s="38" t="s">
        <v>737</v>
      </c>
      <c r="S35" s="38" t="s">
        <v>737</v>
      </c>
      <c r="T35" s="41" t="s">
        <v>77</v>
      </c>
      <c r="U35" s="127" t="s">
        <v>77</v>
      </c>
      <c r="V35" s="135">
        <v>6224010803749</v>
      </c>
      <c r="W35" s="44" t="s">
        <v>78</v>
      </c>
      <c r="X35" s="42">
        <v>0</v>
      </c>
      <c r="Y35" s="136">
        <v>12</v>
      </c>
      <c r="Z35" s="133" t="s">
        <v>751</v>
      </c>
      <c r="AA35" s="67">
        <v>12</v>
      </c>
      <c r="AB35" s="35" t="str">
        <f t="shared" si="0"/>
        <v>Set</v>
      </c>
      <c r="AC35" s="38">
        <v>69.699999999999989</v>
      </c>
      <c r="AD35" s="38">
        <v>32.4</v>
      </c>
      <c r="AE35" s="38">
        <v>24.099999999999998</v>
      </c>
      <c r="AF35" s="68">
        <f t="shared" si="35"/>
        <v>5.4424547999999989E-2</v>
      </c>
      <c r="AG35" s="37">
        <f t="shared" si="1"/>
        <v>2.2679999999999998</v>
      </c>
      <c r="AH35" s="114">
        <v>3.31</v>
      </c>
      <c r="AI35" s="118">
        <f t="shared" si="22"/>
        <v>1249.4361919183971</v>
      </c>
      <c r="AJ35" s="29">
        <f t="shared" si="23"/>
        <v>14993.234303020765</v>
      </c>
      <c r="AK35" s="29">
        <f t="shared" si="24"/>
        <v>514.47372608404589</v>
      </c>
      <c r="AL35" s="29">
        <f t="shared" si="25"/>
        <v>6173.6847130085507</v>
      </c>
      <c r="AM35" s="29">
        <f t="shared" si="26"/>
        <v>2021.1467810444658</v>
      </c>
      <c r="AN35" s="30">
        <f t="shared" si="27"/>
        <v>24253.76137253359</v>
      </c>
      <c r="AO35" s="29">
        <f t="shared" si="28"/>
        <v>50.528669526111649</v>
      </c>
      <c r="AP35" s="119">
        <f t="shared" si="29"/>
        <v>606.34403431333976</v>
      </c>
      <c r="AQ35" s="99"/>
      <c r="AR35" s="13">
        <f t="shared" si="30"/>
        <v>0</v>
      </c>
      <c r="AS35" s="11">
        <f t="shared" si="31"/>
        <v>0</v>
      </c>
      <c r="AT35" s="11">
        <f t="shared" si="32"/>
        <v>0</v>
      </c>
      <c r="AU35" s="11">
        <f t="shared" si="33"/>
        <v>0</v>
      </c>
      <c r="AV35" s="19" t="str">
        <f t="shared" si="16"/>
        <v>Set</v>
      </c>
      <c r="AW35" s="106">
        <f t="shared" si="14"/>
        <v>110</v>
      </c>
      <c r="AX35" s="107">
        <f t="shared" si="34"/>
        <v>0</v>
      </c>
    </row>
    <row r="36" spans="1:50" ht="55.05" customHeight="1" x14ac:dyDescent="0.3">
      <c r="A36" s="21">
        <v>9</v>
      </c>
      <c r="B36" s="34" t="s">
        <v>110</v>
      </c>
      <c r="C36" s="38" t="s">
        <v>89</v>
      </c>
      <c r="D36" s="43" t="s">
        <v>111</v>
      </c>
      <c r="E36" s="154"/>
      <c r="F36" s="159" t="s">
        <v>743</v>
      </c>
      <c r="G36" s="160">
        <v>73</v>
      </c>
      <c r="H36" s="156" t="s">
        <v>20</v>
      </c>
      <c r="I36" s="37">
        <v>1.1000000000000001</v>
      </c>
      <c r="J36" s="29">
        <f t="shared" ref="J36:J46" si="36">I36*1000</f>
        <v>1100</v>
      </c>
      <c r="K36" s="38">
        <v>185</v>
      </c>
      <c r="L36" s="38">
        <v>135</v>
      </c>
      <c r="M36" s="39">
        <v>75</v>
      </c>
      <c r="N36" s="29">
        <v>136</v>
      </c>
      <c r="O36" s="125" t="s">
        <v>30</v>
      </c>
      <c r="P36" s="126" t="s">
        <v>737</v>
      </c>
      <c r="Q36" s="38" t="s">
        <v>737</v>
      </c>
      <c r="R36" s="38" t="s">
        <v>737</v>
      </c>
      <c r="S36" s="38" t="s">
        <v>737</v>
      </c>
      <c r="T36" s="38" t="s">
        <v>737</v>
      </c>
      <c r="U36" s="128" t="s">
        <v>737</v>
      </c>
      <c r="V36" s="135">
        <v>6224010803732</v>
      </c>
      <c r="W36" s="44" t="s">
        <v>51</v>
      </c>
      <c r="X36" s="42">
        <v>0</v>
      </c>
      <c r="Y36" s="136">
        <v>24</v>
      </c>
      <c r="Z36" s="133" t="s">
        <v>751</v>
      </c>
      <c r="AA36" s="67">
        <v>24</v>
      </c>
      <c r="AB36" s="35" t="str">
        <f t="shared" si="0"/>
        <v>Adet</v>
      </c>
      <c r="AC36" s="38">
        <v>56.499999999999993</v>
      </c>
      <c r="AD36" s="38">
        <v>28.299999999999997</v>
      </c>
      <c r="AE36" s="38">
        <v>31.5</v>
      </c>
      <c r="AF36" s="68">
        <f t="shared" si="35"/>
        <v>5.0366924999999986E-2</v>
      </c>
      <c r="AG36" s="37">
        <f t="shared" si="1"/>
        <v>3.2640000000000002</v>
      </c>
      <c r="AH36" s="114">
        <v>3.75</v>
      </c>
      <c r="AI36" s="118">
        <f t="shared" si="22"/>
        <v>1350.0923473092712</v>
      </c>
      <c r="AJ36" s="29">
        <f t="shared" si="23"/>
        <v>32402.216335422509</v>
      </c>
      <c r="AK36" s="29">
        <f t="shared" si="24"/>
        <v>555.92037830381764</v>
      </c>
      <c r="AL36" s="29">
        <f t="shared" si="25"/>
        <v>13342.089079291623</v>
      </c>
      <c r="AM36" s="29">
        <f t="shared" si="26"/>
        <v>2183.9729147649978</v>
      </c>
      <c r="AN36" s="30">
        <f t="shared" si="27"/>
        <v>52415.349954359946</v>
      </c>
      <c r="AO36" s="29">
        <f t="shared" si="28"/>
        <v>54.59932286912494</v>
      </c>
      <c r="AP36" s="119">
        <f t="shared" si="29"/>
        <v>1310.3837488589986</v>
      </c>
      <c r="AQ36" s="99"/>
      <c r="AR36" s="13">
        <f t="shared" si="30"/>
        <v>0</v>
      </c>
      <c r="AS36" s="11">
        <f t="shared" si="31"/>
        <v>0</v>
      </c>
      <c r="AT36" s="11">
        <f t="shared" si="32"/>
        <v>0</v>
      </c>
      <c r="AU36" s="11">
        <f t="shared" si="33"/>
        <v>0</v>
      </c>
      <c r="AV36" s="19" t="str">
        <f t="shared" si="16"/>
        <v>Adet</v>
      </c>
      <c r="AW36" s="106">
        <f t="shared" si="14"/>
        <v>73</v>
      </c>
      <c r="AX36" s="107">
        <f t="shared" si="34"/>
        <v>0</v>
      </c>
    </row>
    <row r="37" spans="1:50" ht="55.05" customHeight="1" x14ac:dyDescent="0.3">
      <c r="A37" s="21">
        <v>10</v>
      </c>
      <c r="B37" s="34" t="s">
        <v>112</v>
      </c>
      <c r="C37" s="38" t="s">
        <v>89</v>
      </c>
      <c r="D37" s="45" t="s">
        <v>113</v>
      </c>
      <c r="E37" s="154"/>
      <c r="F37" s="159" t="s">
        <v>743</v>
      </c>
      <c r="G37" s="160">
        <v>136</v>
      </c>
      <c r="H37" s="156" t="s">
        <v>20</v>
      </c>
      <c r="I37" s="37">
        <v>0.25467000000000001</v>
      </c>
      <c r="J37" s="29">
        <f t="shared" si="36"/>
        <v>254.67000000000002</v>
      </c>
      <c r="K37" s="38">
        <v>190</v>
      </c>
      <c r="L37" s="38">
        <v>125</v>
      </c>
      <c r="M37" s="39">
        <v>110</v>
      </c>
      <c r="N37" s="29">
        <v>303</v>
      </c>
      <c r="O37" s="125" t="s">
        <v>30</v>
      </c>
      <c r="P37" s="126" t="s">
        <v>737</v>
      </c>
      <c r="Q37" s="38" t="s">
        <v>737</v>
      </c>
      <c r="R37" s="38" t="s">
        <v>737</v>
      </c>
      <c r="S37" s="38" t="s">
        <v>737</v>
      </c>
      <c r="T37" s="41" t="s">
        <v>737</v>
      </c>
      <c r="U37" s="127" t="s">
        <v>737</v>
      </c>
      <c r="V37" s="135">
        <v>6224010803459</v>
      </c>
      <c r="W37" s="44" t="s">
        <v>51</v>
      </c>
      <c r="X37" s="42">
        <v>0</v>
      </c>
      <c r="Y37" s="136">
        <v>12</v>
      </c>
      <c r="Z37" s="133" t="s">
        <v>751</v>
      </c>
      <c r="AA37" s="67">
        <v>12</v>
      </c>
      <c r="AB37" s="35" t="str">
        <f t="shared" si="0"/>
        <v>Adet</v>
      </c>
      <c r="AC37" s="38">
        <v>43.5</v>
      </c>
      <c r="AD37" s="38">
        <v>30.599999999999998</v>
      </c>
      <c r="AE37" s="38">
        <v>33.200000000000003</v>
      </c>
      <c r="AF37" s="68">
        <f t="shared" si="35"/>
        <v>4.4192520000000006E-2</v>
      </c>
      <c r="AG37" s="37">
        <f t="shared" si="1"/>
        <v>3.6360000000000001</v>
      </c>
      <c r="AH37" s="114">
        <v>4.5999999999999996</v>
      </c>
      <c r="AI37" s="118">
        <f t="shared" si="22"/>
        <v>1538.7219375586635</v>
      </c>
      <c r="AJ37" s="29">
        <f t="shared" si="23"/>
        <v>18464.663250703961</v>
      </c>
      <c r="AK37" s="29">
        <f t="shared" si="24"/>
        <v>633.59138605356736</v>
      </c>
      <c r="AL37" s="29">
        <f t="shared" si="25"/>
        <v>7603.0966326428079</v>
      </c>
      <c r="AM37" s="29">
        <f t="shared" si="26"/>
        <v>2489.1090166390145</v>
      </c>
      <c r="AN37" s="30">
        <f t="shared" si="27"/>
        <v>29869.308199668172</v>
      </c>
      <c r="AO37" s="29">
        <f t="shared" si="28"/>
        <v>62.227725415975364</v>
      </c>
      <c r="AP37" s="119">
        <f t="shared" si="29"/>
        <v>746.7327049917044</v>
      </c>
      <c r="AQ37" s="99"/>
      <c r="AR37" s="13">
        <f t="shared" si="30"/>
        <v>0</v>
      </c>
      <c r="AS37" s="11">
        <f t="shared" si="31"/>
        <v>0</v>
      </c>
      <c r="AT37" s="11">
        <f t="shared" si="32"/>
        <v>0</v>
      </c>
      <c r="AU37" s="11">
        <f t="shared" si="33"/>
        <v>0</v>
      </c>
      <c r="AV37" s="19" t="str">
        <f t="shared" si="16"/>
        <v>Adet</v>
      </c>
      <c r="AW37" s="106">
        <f t="shared" si="14"/>
        <v>136</v>
      </c>
      <c r="AX37" s="107">
        <f t="shared" si="34"/>
        <v>0</v>
      </c>
    </row>
    <row r="38" spans="1:50" ht="55.05" customHeight="1" x14ac:dyDescent="0.3">
      <c r="A38" s="21">
        <v>11</v>
      </c>
      <c r="B38" s="34" t="s">
        <v>114</v>
      </c>
      <c r="C38" s="38" t="s">
        <v>115</v>
      </c>
      <c r="D38" s="45" t="s">
        <v>116</v>
      </c>
      <c r="E38" s="154"/>
      <c r="F38" s="159" t="s">
        <v>743</v>
      </c>
      <c r="G38" s="160">
        <v>126</v>
      </c>
      <c r="H38" s="156" t="s">
        <v>20</v>
      </c>
      <c r="I38" s="37">
        <v>0.6</v>
      </c>
      <c r="J38" s="29">
        <f t="shared" si="36"/>
        <v>600</v>
      </c>
      <c r="K38" s="38">
        <v>175</v>
      </c>
      <c r="L38" s="38">
        <v>165</v>
      </c>
      <c r="M38" s="39">
        <v>220</v>
      </c>
      <c r="N38" s="29">
        <v>306</v>
      </c>
      <c r="O38" s="124" t="s">
        <v>30</v>
      </c>
      <c r="P38" s="126" t="s">
        <v>737</v>
      </c>
      <c r="Q38" s="38" t="s">
        <v>77</v>
      </c>
      <c r="R38" s="38" t="s">
        <v>737</v>
      </c>
      <c r="S38" s="38" t="s">
        <v>737</v>
      </c>
      <c r="T38" s="41" t="s">
        <v>737</v>
      </c>
      <c r="U38" s="127" t="s">
        <v>737</v>
      </c>
      <c r="V38" s="135">
        <v>6224008616948</v>
      </c>
      <c r="W38" s="44" t="s">
        <v>53</v>
      </c>
      <c r="X38" s="42">
        <v>0</v>
      </c>
      <c r="Y38" s="136">
        <v>12</v>
      </c>
      <c r="Z38" s="133" t="s">
        <v>751</v>
      </c>
      <c r="AA38" s="67">
        <v>12</v>
      </c>
      <c r="AB38" s="35" t="str">
        <f t="shared" ref="AB38:AB69" si="37">F38</f>
        <v>Adet</v>
      </c>
      <c r="AC38" s="38">
        <v>51.5</v>
      </c>
      <c r="AD38" s="38">
        <v>34</v>
      </c>
      <c r="AE38" s="38">
        <v>44.7</v>
      </c>
      <c r="AF38" s="68">
        <f t="shared" si="35"/>
        <v>7.8269700000000011E-2</v>
      </c>
      <c r="AG38" s="37">
        <f t="shared" si="1"/>
        <v>3.6719999999999997</v>
      </c>
      <c r="AH38" s="114">
        <v>4.3</v>
      </c>
      <c r="AI38" s="118">
        <f t="shared" si="22"/>
        <v>868.79086032014925</v>
      </c>
      <c r="AJ38" s="29">
        <f t="shared" si="23"/>
        <v>10425.49032384179</v>
      </c>
      <c r="AK38" s="29">
        <f t="shared" si="24"/>
        <v>357.73741307300264</v>
      </c>
      <c r="AL38" s="29">
        <f t="shared" si="25"/>
        <v>4292.8489568760315</v>
      </c>
      <c r="AM38" s="29">
        <f t="shared" si="26"/>
        <v>1405.3969799296533</v>
      </c>
      <c r="AN38" s="30">
        <f t="shared" si="27"/>
        <v>16864.763759155838</v>
      </c>
      <c r="AO38" s="29">
        <f t="shared" si="28"/>
        <v>35.134924498241332</v>
      </c>
      <c r="AP38" s="119">
        <f t="shared" si="29"/>
        <v>421.61909397889599</v>
      </c>
      <c r="AQ38" s="99"/>
      <c r="AR38" s="13">
        <f t="shared" si="30"/>
        <v>0</v>
      </c>
      <c r="AS38" s="11">
        <f t="shared" si="31"/>
        <v>0</v>
      </c>
      <c r="AT38" s="11">
        <f t="shared" si="32"/>
        <v>0</v>
      </c>
      <c r="AU38" s="11">
        <f t="shared" si="33"/>
        <v>0</v>
      </c>
      <c r="AV38" s="19" t="str">
        <f t="shared" si="16"/>
        <v>Adet</v>
      </c>
      <c r="AW38" s="106">
        <f t="shared" ref="AW38:AW64" si="38">G38</f>
        <v>126</v>
      </c>
      <c r="AX38" s="107">
        <f t="shared" si="34"/>
        <v>0</v>
      </c>
    </row>
    <row r="39" spans="1:50" ht="55.05" customHeight="1" x14ac:dyDescent="0.3">
      <c r="A39" s="21">
        <v>12</v>
      </c>
      <c r="B39" s="34" t="s">
        <v>117</v>
      </c>
      <c r="C39" s="38" t="s">
        <v>115</v>
      </c>
      <c r="D39" s="45" t="s">
        <v>118</v>
      </c>
      <c r="E39" s="154"/>
      <c r="F39" s="159" t="s">
        <v>97</v>
      </c>
      <c r="G39" s="160">
        <v>184</v>
      </c>
      <c r="H39" s="156" t="s">
        <v>20</v>
      </c>
      <c r="I39" s="37">
        <v>1.2</v>
      </c>
      <c r="J39" s="29">
        <f t="shared" si="36"/>
        <v>1200</v>
      </c>
      <c r="K39" s="38">
        <v>225</v>
      </c>
      <c r="L39" s="38">
        <v>190</v>
      </c>
      <c r="M39" s="39">
        <v>320</v>
      </c>
      <c r="N39" s="29">
        <v>457</v>
      </c>
      <c r="O39" s="124" t="s">
        <v>30</v>
      </c>
      <c r="P39" s="126" t="s">
        <v>737</v>
      </c>
      <c r="Q39" s="38" t="s">
        <v>737</v>
      </c>
      <c r="R39" s="38" t="s">
        <v>737</v>
      </c>
      <c r="S39" s="38" t="s">
        <v>737</v>
      </c>
      <c r="T39" s="41" t="s">
        <v>737</v>
      </c>
      <c r="U39" s="127" t="s">
        <v>737</v>
      </c>
      <c r="V39" s="135">
        <v>6224008616825</v>
      </c>
      <c r="W39" s="44" t="s">
        <v>53</v>
      </c>
      <c r="X39" s="42">
        <v>0</v>
      </c>
      <c r="Y39" s="136">
        <v>6</v>
      </c>
      <c r="Z39" s="133" t="s">
        <v>751</v>
      </c>
      <c r="AA39" s="67">
        <v>6</v>
      </c>
      <c r="AB39" s="35" t="str">
        <f t="shared" si="37"/>
        <v>Set</v>
      </c>
      <c r="AC39" s="38">
        <v>57.699999999999996</v>
      </c>
      <c r="AD39" s="38">
        <v>38.700000000000003</v>
      </c>
      <c r="AE39" s="38">
        <v>30</v>
      </c>
      <c r="AF39" s="68">
        <f t="shared" si="35"/>
        <v>6.6989699999999999E-2</v>
      </c>
      <c r="AG39" s="37">
        <f t="shared" si="1"/>
        <v>2.742</v>
      </c>
      <c r="AH39" s="114">
        <v>3.2</v>
      </c>
      <c r="AI39" s="118">
        <f t="shared" si="22"/>
        <v>1015.081422965023</v>
      </c>
      <c r="AJ39" s="29">
        <f t="shared" si="23"/>
        <v>6090.4885377901373</v>
      </c>
      <c r="AK39" s="29">
        <f t="shared" si="24"/>
        <v>417.97470357383298</v>
      </c>
      <c r="AL39" s="29">
        <f t="shared" si="25"/>
        <v>2507.8482214429978</v>
      </c>
      <c r="AM39" s="29">
        <f t="shared" si="26"/>
        <v>1642.0434783257724</v>
      </c>
      <c r="AN39" s="30">
        <f t="shared" si="27"/>
        <v>9852.2608699546345</v>
      </c>
      <c r="AO39" s="29">
        <f t="shared" si="28"/>
        <v>41.05108695814431</v>
      </c>
      <c r="AP39" s="119">
        <f t="shared" si="29"/>
        <v>246.30652174886586</v>
      </c>
      <c r="AQ39" s="99"/>
      <c r="AR39" s="13">
        <f t="shared" si="30"/>
        <v>0</v>
      </c>
      <c r="AS39" s="11">
        <f t="shared" si="31"/>
        <v>0</v>
      </c>
      <c r="AT39" s="11">
        <f t="shared" si="32"/>
        <v>0</v>
      </c>
      <c r="AU39" s="11">
        <f t="shared" si="33"/>
        <v>0</v>
      </c>
      <c r="AV39" s="19" t="str">
        <f t="shared" ref="AV39:AV64" si="39">F39</f>
        <v>Set</v>
      </c>
      <c r="AW39" s="106">
        <f t="shared" si="38"/>
        <v>184</v>
      </c>
      <c r="AX39" s="107">
        <f t="shared" si="34"/>
        <v>0</v>
      </c>
    </row>
    <row r="40" spans="1:50" ht="55.05" customHeight="1" x14ac:dyDescent="0.3">
      <c r="A40" s="21">
        <v>13</v>
      </c>
      <c r="B40" s="34" t="s">
        <v>119</v>
      </c>
      <c r="C40" s="38" t="s">
        <v>120</v>
      </c>
      <c r="D40" s="45" t="s">
        <v>121</v>
      </c>
      <c r="E40" s="154"/>
      <c r="F40" s="159" t="s">
        <v>743</v>
      </c>
      <c r="G40" s="160">
        <v>25</v>
      </c>
      <c r="H40" s="156" t="s">
        <v>20</v>
      </c>
      <c r="I40" s="37">
        <v>0.2</v>
      </c>
      <c r="J40" s="29">
        <f t="shared" si="36"/>
        <v>200</v>
      </c>
      <c r="K40" s="38">
        <v>110</v>
      </c>
      <c r="L40" s="38">
        <v>70</v>
      </c>
      <c r="M40" s="39">
        <v>50</v>
      </c>
      <c r="N40" s="29">
        <v>39</v>
      </c>
      <c r="O40" s="124" t="s">
        <v>30</v>
      </c>
      <c r="P40" s="126" t="s">
        <v>77</v>
      </c>
      <c r="Q40" s="38" t="s">
        <v>737</v>
      </c>
      <c r="R40" s="38" t="s">
        <v>77</v>
      </c>
      <c r="S40" s="38" t="s">
        <v>77</v>
      </c>
      <c r="T40" s="41" t="s">
        <v>77</v>
      </c>
      <c r="U40" s="127" t="s">
        <v>77</v>
      </c>
      <c r="V40" s="135">
        <v>6224010803060</v>
      </c>
      <c r="W40" s="44" t="s">
        <v>51</v>
      </c>
      <c r="X40" s="42">
        <v>0</v>
      </c>
      <c r="Y40" s="136">
        <v>36</v>
      </c>
      <c r="Z40" s="133" t="s">
        <v>751</v>
      </c>
      <c r="AA40" s="67">
        <v>36</v>
      </c>
      <c r="AB40" s="35" t="str">
        <f t="shared" si="37"/>
        <v>Adet</v>
      </c>
      <c r="AC40" s="38">
        <v>35.799999999999997</v>
      </c>
      <c r="AD40" s="38">
        <v>26</v>
      </c>
      <c r="AE40" s="38">
        <v>21.5</v>
      </c>
      <c r="AF40" s="68">
        <f t="shared" si="35"/>
        <v>2.0012199999999997E-2</v>
      </c>
      <c r="AG40" s="37">
        <f t="shared" si="1"/>
        <v>1.4039999999999999</v>
      </c>
      <c r="AH40" s="114">
        <v>1.7</v>
      </c>
      <c r="AI40" s="118">
        <f t="shared" si="22"/>
        <v>3397.9272643687355</v>
      </c>
      <c r="AJ40" s="29">
        <f t="shared" si="23"/>
        <v>122325.38151727448</v>
      </c>
      <c r="AK40" s="29">
        <f t="shared" si="24"/>
        <v>1399.1465206224204</v>
      </c>
      <c r="AL40" s="29">
        <f t="shared" si="25"/>
        <v>50369.274742407135</v>
      </c>
      <c r="AM40" s="29">
        <f t="shared" si="26"/>
        <v>5496.6470453023667</v>
      </c>
      <c r="AN40" s="30">
        <f t="shared" si="27"/>
        <v>197879.29363088519</v>
      </c>
      <c r="AO40" s="29">
        <f t="shared" si="28"/>
        <v>137.41617613255914</v>
      </c>
      <c r="AP40" s="119">
        <f t="shared" si="29"/>
        <v>4946.9823407721287</v>
      </c>
      <c r="AQ40" s="99"/>
      <c r="AR40" s="13">
        <f t="shared" si="30"/>
        <v>0</v>
      </c>
      <c r="AS40" s="11">
        <f t="shared" si="31"/>
        <v>0</v>
      </c>
      <c r="AT40" s="11">
        <f t="shared" si="32"/>
        <v>0</v>
      </c>
      <c r="AU40" s="11">
        <f t="shared" si="33"/>
        <v>0</v>
      </c>
      <c r="AV40" s="19" t="str">
        <f t="shared" si="39"/>
        <v>Adet</v>
      </c>
      <c r="AW40" s="106">
        <f t="shared" si="38"/>
        <v>25</v>
      </c>
      <c r="AX40" s="107">
        <f t="shared" si="34"/>
        <v>0</v>
      </c>
    </row>
    <row r="41" spans="1:50" ht="55.05" customHeight="1" x14ac:dyDescent="0.3">
      <c r="A41" s="21">
        <v>14</v>
      </c>
      <c r="B41" s="34" t="s">
        <v>122</v>
      </c>
      <c r="C41" s="38" t="s">
        <v>89</v>
      </c>
      <c r="D41" s="45" t="s">
        <v>123</v>
      </c>
      <c r="E41" s="154"/>
      <c r="F41" s="159" t="s">
        <v>743</v>
      </c>
      <c r="G41" s="160">
        <v>98</v>
      </c>
      <c r="H41" s="156" t="s">
        <v>20</v>
      </c>
      <c r="I41" s="37">
        <v>1.5</v>
      </c>
      <c r="J41" s="29">
        <f t="shared" si="36"/>
        <v>1500</v>
      </c>
      <c r="K41" s="38">
        <v>215</v>
      </c>
      <c r="L41" s="38">
        <v>150</v>
      </c>
      <c r="M41" s="39">
        <v>75</v>
      </c>
      <c r="N41" s="29">
        <v>189</v>
      </c>
      <c r="O41" s="124" t="s">
        <v>30</v>
      </c>
      <c r="P41" s="126" t="s">
        <v>737</v>
      </c>
      <c r="Q41" s="38" t="s">
        <v>737</v>
      </c>
      <c r="R41" s="38" t="s">
        <v>737</v>
      </c>
      <c r="S41" s="38" t="s">
        <v>737</v>
      </c>
      <c r="T41" s="41" t="s">
        <v>737</v>
      </c>
      <c r="U41" s="127" t="s">
        <v>737</v>
      </c>
      <c r="V41" s="135">
        <v>6224009300679</v>
      </c>
      <c r="W41" s="44" t="s">
        <v>51</v>
      </c>
      <c r="X41" s="42">
        <v>0</v>
      </c>
      <c r="Y41" s="136">
        <v>12</v>
      </c>
      <c r="Z41" s="133" t="s">
        <v>751</v>
      </c>
      <c r="AA41" s="67">
        <v>12</v>
      </c>
      <c r="AB41" s="35" t="str">
        <f t="shared" si="37"/>
        <v>Adet</v>
      </c>
      <c r="AC41" s="38">
        <v>44</v>
      </c>
      <c r="AD41" s="38">
        <v>32.5</v>
      </c>
      <c r="AE41" s="38">
        <v>23.799999999999997</v>
      </c>
      <c r="AF41" s="68">
        <f t="shared" si="35"/>
        <v>3.4033999999999995E-2</v>
      </c>
      <c r="AG41" s="37">
        <f t="shared" si="1"/>
        <v>2.2679999999999998</v>
      </c>
      <c r="AH41" s="114">
        <v>2.82</v>
      </c>
      <c r="AI41" s="118">
        <f t="shared" si="22"/>
        <v>1998.0019980019983</v>
      </c>
      <c r="AJ41" s="29">
        <f t="shared" si="23"/>
        <v>23976.023976023978</v>
      </c>
      <c r="AK41" s="29">
        <f t="shared" si="24"/>
        <v>822.70670505964631</v>
      </c>
      <c r="AL41" s="29">
        <f t="shared" si="25"/>
        <v>9872.4804607157566</v>
      </c>
      <c r="AM41" s="29">
        <f t="shared" si="26"/>
        <v>3232.0620555914679</v>
      </c>
      <c r="AN41" s="30">
        <f t="shared" si="27"/>
        <v>38784.744667097613</v>
      </c>
      <c r="AO41" s="29">
        <f t="shared" si="28"/>
        <v>80.801551389786695</v>
      </c>
      <c r="AP41" s="119">
        <f t="shared" si="29"/>
        <v>969.61861667744029</v>
      </c>
      <c r="AQ41" s="99"/>
      <c r="AR41" s="13">
        <f t="shared" si="30"/>
        <v>0</v>
      </c>
      <c r="AS41" s="11">
        <f t="shared" si="31"/>
        <v>0</v>
      </c>
      <c r="AT41" s="11">
        <f t="shared" si="32"/>
        <v>0</v>
      </c>
      <c r="AU41" s="11">
        <f t="shared" si="33"/>
        <v>0</v>
      </c>
      <c r="AV41" s="19" t="str">
        <f t="shared" si="39"/>
        <v>Adet</v>
      </c>
      <c r="AW41" s="106">
        <f t="shared" si="38"/>
        <v>98</v>
      </c>
      <c r="AX41" s="107">
        <f t="shared" si="34"/>
        <v>0</v>
      </c>
    </row>
    <row r="42" spans="1:50" ht="55.05" customHeight="1" x14ac:dyDescent="0.3">
      <c r="A42" s="21">
        <v>15</v>
      </c>
      <c r="B42" s="34" t="s">
        <v>124</v>
      </c>
      <c r="C42" s="38" t="s">
        <v>89</v>
      </c>
      <c r="D42" s="43" t="s">
        <v>125</v>
      </c>
      <c r="E42" s="154"/>
      <c r="F42" s="159" t="s">
        <v>743</v>
      </c>
      <c r="G42" s="160">
        <v>112</v>
      </c>
      <c r="H42" s="156" t="s">
        <v>20</v>
      </c>
      <c r="I42" s="37">
        <v>1.2</v>
      </c>
      <c r="J42" s="29">
        <f t="shared" si="36"/>
        <v>1200</v>
      </c>
      <c r="K42" s="38">
        <v>210</v>
      </c>
      <c r="L42" s="38">
        <v>155</v>
      </c>
      <c r="M42" s="39">
        <v>90</v>
      </c>
      <c r="N42" s="29">
        <v>237</v>
      </c>
      <c r="O42" s="125" t="s">
        <v>30</v>
      </c>
      <c r="P42" s="126" t="s">
        <v>737</v>
      </c>
      <c r="Q42" s="38" t="s">
        <v>737</v>
      </c>
      <c r="R42" s="38" t="s">
        <v>737</v>
      </c>
      <c r="S42" s="38" t="s">
        <v>737</v>
      </c>
      <c r="T42" s="41" t="s">
        <v>737</v>
      </c>
      <c r="U42" s="127" t="s">
        <v>737</v>
      </c>
      <c r="V42" s="135">
        <v>6224009300655</v>
      </c>
      <c r="W42" s="44" t="s">
        <v>51</v>
      </c>
      <c r="X42" s="42">
        <v>0</v>
      </c>
      <c r="Y42" s="136">
        <v>12</v>
      </c>
      <c r="Z42" s="133" t="s">
        <v>751</v>
      </c>
      <c r="AA42" s="67">
        <v>12</v>
      </c>
      <c r="AB42" s="35" t="str">
        <f t="shared" si="37"/>
        <v>Adet</v>
      </c>
      <c r="AC42" s="38">
        <v>44</v>
      </c>
      <c r="AD42" s="38">
        <v>33</v>
      </c>
      <c r="AE42" s="38">
        <v>27.800000000000004</v>
      </c>
      <c r="AF42" s="68">
        <f t="shared" si="35"/>
        <v>4.0365600000000008E-2</v>
      </c>
      <c r="AG42" s="37">
        <f t="shared" si="1"/>
        <v>2.8439999999999999</v>
      </c>
      <c r="AH42" s="114">
        <v>3.67</v>
      </c>
      <c r="AI42" s="118">
        <f t="shared" si="22"/>
        <v>1684.6027310383095</v>
      </c>
      <c r="AJ42" s="29">
        <f t="shared" si="23"/>
        <v>20215.232772459713</v>
      </c>
      <c r="AK42" s="29">
        <f t="shared" si="24"/>
        <v>693.65994807459799</v>
      </c>
      <c r="AL42" s="29">
        <f t="shared" si="25"/>
        <v>8323.9193768951754</v>
      </c>
      <c r="AM42" s="29">
        <f t="shared" si="26"/>
        <v>2725.0926531502064</v>
      </c>
      <c r="AN42" s="30">
        <f t="shared" si="27"/>
        <v>32701.111837802477</v>
      </c>
      <c r="AO42" s="29">
        <f t="shared" si="28"/>
        <v>68.127316328755157</v>
      </c>
      <c r="AP42" s="119">
        <f t="shared" si="29"/>
        <v>817.52779594506183</v>
      </c>
      <c r="AQ42" s="99"/>
      <c r="AR42" s="13">
        <f t="shared" si="30"/>
        <v>0</v>
      </c>
      <c r="AS42" s="11">
        <f t="shared" si="31"/>
        <v>0</v>
      </c>
      <c r="AT42" s="11">
        <f t="shared" si="32"/>
        <v>0</v>
      </c>
      <c r="AU42" s="11">
        <f t="shared" si="33"/>
        <v>0</v>
      </c>
      <c r="AV42" s="19" t="str">
        <f t="shared" si="39"/>
        <v>Adet</v>
      </c>
      <c r="AW42" s="106">
        <f t="shared" si="38"/>
        <v>112</v>
      </c>
      <c r="AX42" s="107">
        <f t="shared" si="34"/>
        <v>0</v>
      </c>
    </row>
    <row r="43" spans="1:50" ht="55.05" customHeight="1" x14ac:dyDescent="0.3">
      <c r="A43" s="21">
        <v>16</v>
      </c>
      <c r="B43" s="34" t="s">
        <v>126</v>
      </c>
      <c r="C43" s="38" t="s">
        <v>89</v>
      </c>
      <c r="D43" s="45" t="s">
        <v>127</v>
      </c>
      <c r="E43" s="154"/>
      <c r="F43" s="159" t="s">
        <v>743</v>
      </c>
      <c r="G43" s="160">
        <v>104</v>
      </c>
      <c r="H43" s="156" t="s">
        <v>20</v>
      </c>
      <c r="I43" s="37">
        <v>1.5</v>
      </c>
      <c r="J43" s="29">
        <f t="shared" si="36"/>
        <v>1500</v>
      </c>
      <c r="K43" s="38">
        <v>210</v>
      </c>
      <c r="L43" s="38">
        <v>100</v>
      </c>
      <c r="M43" s="39">
        <v>160</v>
      </c>
      <c r="N43" s="29">
        <v>197</v>
      </c>
      <c r="O43" s="124" t="s">
        <v>30</v>
      </c>
      <c r="P43" s="126" t="s">
        <v>737</v>
      </c>
      <c r="Q43" s="38" t="s">
        <v>737</v>
      </c>
      <c r="R43" s="38" t="s">
        <v>737</v>
      </c>
      <c r="S43" s="38" t="s">
        <v>737</v>
      </c>
      <c r="T43" s="41" t="s">
        <v>737</v>
      </c>
      <c r="U43" s="127" t="s">
        <v>737</v>
      </c>
      <c r="V43" s="135">
        <v>6224008616757</v>
      </c>
      <c r="W43" s="44" t="s">
        <v>53</v>
      </c>
      <c r="X43" s="42">
        <v>0</v>
      </c>
      <c r="Y43" s="136">
        <v>24</v>
      </c>
      <c r="Z43" s="133" t="s">
        <v>751</v>
      </c>
      <c r="AA43" s="67">
        <v>24</v>
      </c>
      <c r="AB43" s="35" t="str">
        <f t="shared" si="37"/>
        <v>Adet</v>
      </c>
      <c r="AC43" s="38">
        <v>59</v>
      </c>
      <c r="AD43" s="38">
        <v>41.5</v>
      </c>
      <c r="AE43" s="38">
        <v>32.5</v>
      </c>
      <c r="AF43" s="68">
        <f t="shared" si="35"/>
        <v>7.9576250000000001E-2</v>
      </c>
      <c r="AG43" s="37">
        <f t="shared" si="1"/>
        <v>4.7279999999999998</v>
      </c>
      <c r="AH43" s="114">
        <v>5.5</v>
      </c>
      <c r="AI43" s="118">
        <f t="shared" si="22"/>
        <v>854.52631909646402</v>
      </c>
      <c r="AJ43" s="29">
        <f t="shared" si="23"/>
        <v>20508.631658315135</v>
      </c>
      <c r="AK43" s="29">
        <f t="shared" si="24"/>
        <v>351.86377845148519</v>
      </c>
      <c r="AL43" s="29">
        <f t="shared" si="25"/>
        <v>8444.730682835645</v>
      </c>
      <c r="AM43" s="29">
        <f t="shared" si="26"/>
        <v>1382.3219867736918</v>
      </c>
      <c r="AN43" s="30">
        <f t="shared" si="27"/>
        <v>33175.727682568606</v>
      </c>
      <c r="AO43" s="29">
        <f t="shared" si="28"/>
        <v>34.558049669342296</v>
      </c>
      <c r="AP43" s="119">
        <f t="shared" si="29"/>
        <v>829.3931920642151</v>
      </c>
      <c r="AQ43" s="99"/>
      <c r="AR43" s="13">
        <f t="shared" si="30"/>
        <v>0</v>
      </c>
      <c r="AS43" s="11">
        <f t="shared" si="31"/>
        <v>0</v>
      </c>
      <c r="AT43" s="11">
        <f t="shared" si="32"/>
        <v>0</v>
      </c>
      <c r="AU43" s="11">
        <f t="shared" si="33"/>
        <v>0</v>
      </c>
      <c r="AV43" s="19" t="str">
        <f t="shared" si="39"/>
        <v>Adet</v>
      </c>
      <c r="AW43" s="106">
        <f t="shared" si="38"/>
        <v>104</v>
      </c>
      <c r="AX43" s="107">
        <f t="shared" si="34"/>
        <v>0</v>
      </c>
    </row>
    <row r="44" spans="1:50" ht="55.05" customHeight="1" x14ac:dyDescent="0.3">
      <c r="A44" s="21">
        <v>17</v>
      </c>
      <c r="B44" s="34" t="s">
        <v>128</v>
      </c>
      <c r="C44" s="38" t="s">
        <v>89</v>
      </c>
      <c r="D44" s="45" t="s">
        <v>129</v>
      </c>
      <c r="E44" s="154"/>
      <c r="F44" s="159" t="s">
        <v>743</v>
      </c>
      <c r="G44" s="160">
        <v>63</v>
      </c>
      <c r="H44" s="156" t="s">
        <v>20</v>
      </c>
      <c r="I44" s="37">
        <v>0.98</v>
      </c>
      <c r="J44" s="29">
        <f t="shared" si="36"/>
        <v>980</v>
      </c>
      <c r="K44" s="38">
        <v>200</v>
      </c>
      <c r="L44" s="38">
        <v>160</v>
      </c>
      <c r="M44" s="39">
        <v>70</v>
      </c>
      <c r="N44" s="29">
        <v>121</v>
      </c>
      <c r="O44" s="124" t="s">
        <v>30</v>
      </c>
      <c r="P44" s="126" t="s">
        <v>737</v>
      </c>
      <c r="Q44" s="38" t="s">
        <v>737</v>
      </c>
      <c r="R44" s="38" t="s">
        <v>737</v>
      </c>
      <c r="S44" s="38" t="s">
        <v>737</v>
      </c>
      <c r="T44" s="41" t="s">
        <v>737</v>
      </c>
      <c r="U44" s="127" t="s">
        <v>737</v>
      </c>
      <c r="V44" s="135">
        <v>6224008616276</v>
      </c>
      <c r="W44" s="44" t="s">
        <v>53</v>
      </c>
      <c r="X44" s="42">
        <v>0</v>
      </c>
      <c r="Y44" s="136">
        <v>24</v>
      </c>
      <c r="Z44" s="133" t="s">
        <v>751</v>
      </c>
      <c r="AA44" s="67">
        <v>24</v>
      </c>
      <c r="AB44" s="35" t="str">
        <f t="shared" si="37"/>
        <v>Adet</v>
      </c>
      <c r="AC44" s="38">
        <v>47.199999999999996</v>
      </c>
      <c r="AD44" s="38">
        <v>41.6</v>
      </c>
      <c r="AE44" s="38">
        <v>29.099999999999998</v>
      </c>
      <c r="AF44" s="68">
        <f t="shared" si="35"/>
        <v>5.7138431999999996E-2</v>
      </c>
      <c r="AG44" s="37">
        <f t="shared" si="1"/>
        <v>2.9039999999999999</v>
      </c>
      <c r="AH44" s="114">
        <v>3.7</v>
      </c>
      <c r="AI44" s="118">
        <f t="shared" si="22"/>
        <v>1190.0921607369276</v>
      </c>
      <c r="AJ44" s="29">
        <f t="shared" si="23"/>
        <v>28562.211857686263</v>
      </c>
      <c r="AK44" s="29">
        <f t="shared" si="24"/>
        <v>490.0379485387349</v>
      </c>
      <c r="AL44" s="29">
        <f t="shared" si="25"/>
        <v>11760.910764929638</v>
      </c>
      <c r="AM44" s="29">
        <f t="shared" si="26"/>
        <v>1925.14908354503</v>
      </c>
      <c r="AN44" s="30">
        <f t="shared" si="27"/>
        <v>46203.578005080723</v>
      </c>
      <c r="AO44" s="29">
        <f t="shared" si="28"/>
        <v>48.128727088625745</v>
      </c>
      <c r="AP44" s="119">
        <f t="shared" si="29"/>
        <v>1155.0894501270179</v>
      </c>
      <c r="AQ44" s="99"/>
      <c r="AR44" s="13">
        <f t="shared" si="30"/>
        <v>0</v>
      </c>
      <c r="AS44" s="11">
        <f t="shared" si="31"/>
        <v>0</v>
      </c>
      <c r="AT44" s="11">
        <f t="shared" si="32"/>
        <v>0</v>
      </c>
      <c r="AU44" s="11">
        <f t="shared" si="33"/>
        <v>0</v>
      </c>
      <c r="AV44" s="19" t="str">
        <f t="shared" si="39"/>
        <v>Adet</v>
      </c>
      <c r="AW44" s="106">
        <f t="shared" si="38"/>
        <v>63</v>
      </c>
      <c r="AX44" s="107">
        <f t="shared" si="34"/>
        <v>0</v>
      </c>
    </row>
    <row r="45" spans="1:50" ht="55.05" customHeight="1" x14ac:dyDescent="0.3">
      <c r="A45" s="21">
        <v>18</v>
      </c>
      <c r="B45" s="34" t="s">
        <v>130</v>
      </c>
      <c r="C45" s="38" t="s">
        <v>89</v>
      </c>
      <c r="D45" s="45" t="s">
        <v>131</v>
      </c>
      <c r="E45" s="154"/>
      <c r="F45" s="159" t="s">
        <v>743</v>
      </c>
      <c r="G45" s="160">
        <v>63</v>
      </c>
      <c r="H45" s="156" t="s">
        <v>20</v>
      </c>
      <c r="I45" s="37">
        <v>0.98</v>
      </c>
      <c r="J45" s="29">
        <f t="shared" si="36"/>
        <v>980</v>
      </c>
      <c r="K45" s="38">
        <v>185</v>
      </c>
      <c r="L45" s="38">
        <v>140</v>
      </c>
      <c r="M45" s="39">
        <v>65</v>
      </c>
      <c r="N45" s="29">
        <v>141</v>
      </c>
      <c r="O45" s="125" t="s">
        <v>30</v>
      </c>
      <c r="P45" s="126" t="s">
        <v>737</v>
      </c>
      <c r="Q45" s="38" t="s">
        <v>737</v>
      </c>
      <c r="R45" s="38" t="s">
        <v>737</v>
      </c>
      <c r="S45" s="38" t="s">
        <v>737</v>
      </c>
      <c r="T45" s="41" t="s">
        <v>737</v>
      </c>
      <c r="U45" s="127" t="s">
        <v>737</v>
      </c>
      <c r="V45" s="135">
        <v>6224008616641</v>
      </c>
      <c r="W45" s="44" t="s">
        <v>53</v>
      </c>
      <c r="X45" s="42">
        <v>0</v>
      </c>
      <c r="Y45" s="136">
        <v>24</v>
      </c>
      <c r="Z45" s="133" t="s">
        <v>751</v>
      </c>
      <c r="AA45" s="67">
        <v>24</v>
      </c>
      <c r="AB45" s="35" t="str">
        <f t="shared" si="37"/>
        <v>Adet</v>
      </c>
      <c r="AC45" s="38">
        <v>56.599999999999994</v>
      </c>
      <c r="AD45" s="38">
        <v>28.199999999999996</v>
      </c>
      <c r="AE45" s="38">
        <v>27.200000000000003</v>
      </c>
      <c r="AF45" s="68">
        <f t="shared" si="35"/>
        <v>4.3414463999999993E-2</v>
      </c>
      <c r="AG45" s="37">
        <f t="shared" si="1"/>
        <v>3.3839999999999995</v>
      </c>
      <c r="AH45" s="114">
        <v>3.9</v>
      </c>
      <c r="AI45" s="118">
        <f t="shared" si="22"/>
        <v>1566.2982733127837</v>
      </c>
      <c r="AJ45" s="29">
        <f t="shared" si="23"/>
        <v>37591.15855950681</v>
      </c>
      <c r="AK45" s="29">
        <f t="shared" si="24"/>
        <v>644.94634783467563</v>
      </c>
      <c r="AL45" s="29">
        <f t="shared" si="25"/>
        <v>15478.712348032215</v>
      </c>
      <c r="AM45" s="29">
        <f t="shared" si="26"/>
        <v>2533.7177950647974</v>
      </c>
      <c r="AN45" s="30">
        <f t="shared" si="27"/>
        <v>60809.227081555138</v>
      </c>
      <c r="AO45" s="29">
        <f t="shared" si="28"/>
        <v>63.342944876619931</v>
      </c>
      <c r="AP45" s="119">
        <f t="shared" si="29"/>
        <v>1520.2306770388784</v>
      </c>
      <c r="AQ45" s="99"/>
      <c r="AR45" s="13">
        <f t="shared" si="30"/>
        <v>0</v>
      </c>
      <c r="AS45" s="11">
        <f t="shared" si="31"/>
        <v>0</v>
      </c>
      <c r="AT45" s="11">
        <f t="shared" si="32"/>
        <v>0</v>
      </c>
      <c r="AU45" s="11">
        <f t="shared" si="33"/>
        <v>0</v>
      </c>
      <c r="AV45" s="19" t="str">
        <f t="shared" si="39"/>
        <v>Adet</v>
      </c>
      <c r="AW45" s="106">
        <f t="shared" si="38"/>
        <v>63</v>
      </c>
      <c r="AX45" s="107">
        <f t="shared" si="34"/>
        <v>0</v>
      </c>
    </row>
    <row r="46" spans="1:50" ht="55.05" customHeight="1" x14ac:dyDescent="0.3">
      <c r="A46" s="21">
        <v>19</v>
      </c>
      <c r="B46" s="34" t="s">
        <v>132</v>
      </c>
      <c r="C46" s="38" t="s">
        <v>89</v>
      </c>
      <c r="D46" s="45" t="s">
        <v>133</v>
      </c>
      <c r="E46" s="154"/>
      <c r="F46" s="159" t="s">
        <v>743</v>
      </c>
      <c r="G46" s="160">
        <v>63</v>
      </c>
      <c r="H46" s="156" t="s">
        <v>20</v>
      </c>
      <c r="I46" s="37">
        <v>0.98</v>
      </c>
      <c r="J46" s="29">
        <f t="shared" si="36"/>
        <v>980</v>
      </c>
      <c r="K46" s="38">
        <v>150</v>
      </c>
      <c r="L46" s="38">
        <v>110</v>
      </c>
      <c r="M46" s="39">
        <v>180</v>
      </c>
      <c r="N46" s="29">
        <v>120</v>
      </c>
      <c r="O46" s="124" t="s">
        <v>30</v>
      </c>
      <c r="P46" s="126" t="s">
        <v>737</v>
      </c>
      <c r="Q46" s="38" t="s">
        <v>737</v>
      </c>
      <c r="R46" s="38" t="s">
        <v>737</v>
      </c>
      <c r="S46" s="38" t="s">
        <v>737</v>
      </c>
      <c r="T46" s="41" t="s">
        <v>737</v>
      </c>
      <c r="U46" s="127" t="s">
        <v>737</v>
      </c>
      <c r="V46" s="135">
        <v>6224008616214</v>
      </c>
      <c r="W46" s="44" t="s">
        <v>53</v>
      </c>
      <c r="X46" s="42">
        <v>0</v>
      </c>
      <c r="Y46" s="136">
        <v>24</v>
      </c>
      <c r="Z46" s="133" t="s">
        <v>751</v>
      </c>
      <c r="AA46" s="67">
        <v>24</v>
      </c>
      <c r="AB46" s="35" t="str">
        <f t="shared" si="37"/>
        <v>Adet</v>
      </c>
      <c r="AC46" s="38">
        <v>45.1</v>
      </c>
      <c r="AD46" s="38">
        <v>37.1</v>
      </c>
      <c r="AE46" s="38">
        <v>44.1</v>
      </c>
      <c r="AF46" s="68">
        <f t="shared" si="35"/>
        <v>7.3788561000000003E-2</v>
      </c>
      <c r="AG46" s="37">
        <f t="shared" si="1"/>
        <v>2.88</v>
      </c>
      <c r="AH46" s="114">
        <v>3.55</v>
      </c>
      <c r="AI46" s="118">
        <f t="shared" si="22"/>
        <v>921.55205466061329</v>
      </c>
      <c r="AJ46" s="29">
        <f t="shared" si="23"/>
        <v>22117.249311854721</v>
      </c>
      <c r="AK46" s="29">
        <f t="shared" si="24"/>
        <v>379.46261074260548</v>
      </c>
      <c r="AL46" s="29">
        <f t="shared" si="25"/>
        <v>9107.1026578225319</v>
      </c>
      <c r="AM46" s="29">
        <f t="shared" si="26"/>
        <v>1490.7459707745215</v>
      </c>
      <c r="AN46" s="30">
        <f t="shared" si="27"/>
        <v>35777.903298588513</v>
      </c>
      <c r="AO46" s="29">
        <f t="shared" si="28"/>
        <v>37.268649269363038</v>
      </c>
      <c r="AP46" s="119">
        <f t="shared" si="29"/>
        <v>894.44758246471292</v>
      </c>
      <c r="AQ46" s="99"/>
      <c r="AR46" s="13">
        <f t="shared" si="30"/>
        <v>0</v>
      </c>
      <c r="AS46" s="11">
        <f t="shared" si="31"/>
        <v>0</v>
      </c>
      <c r="AT46" s="11">
        <f t="shared" si="32"/>
        <v>0</v>
      </c>
      <c r="AU46" s="11">
        <f t="shared" si="33"/>
        <v>0</v>
      </c>
      <c r="AV46" s="19" t="str">
        <f t="shared" si="39"/>
        <v>Adet</v>
      </c>
      <c r="AW46" s="106">
        <f t="shared" si="38"/>
        <v>63</v>
      </c>
      <c r="AX46" s="107">
        <f t="shared" si="34"/>
        <v>0</v>
      </c>
    </row>
    <row r="47" spans="1:50" ht="55.05" customHeight="1" x14ac:dyDescent="0.3">
      <c r="A47" s="21">
        <v>20</v>
      </c>
      <c r="B47" s="34" t="s">
        <v>134</v>
      </c>
      <c r="C47" s="38" t="s">
        <v>135</v>
      </c>
      <c r="D47" s="45" t="s">
        <v>136</v>
      </c>
      <c r="E47" s="154"/>
      <c r="F47" s="159" t="s">
        <v>743</v>
      </c>
      <c r="G47" s="160">
        <v>42</v>
      </c>
      <c r="H47" s="156" t="s">
        <v>20</v>
      </c>
      <c r="I47" s="37" t="s">
        <v>77</v>
      </c>
      <c r="J47" s="29" t="s">
        <v>77</v>
      </c>
      <c r="K47" s="38">
        <v>205</v>
      </c>
      <c r="L47" s="38">
        <v>80</v>
      </c>
      <c r="M47" s="39">
        <v>35</v>
      </c>
      <c r="N47" s="29">
        <v>90</v>
      </c>
      <c r="O47" s="125" t="s">
        <v>30</v>
      </c>
      <c r="P47" s="126" t="s">
        <v>77</v>
      </c>
      <c r="Q47" s="38" t="s">
        <v>737</v>
      </c>
      <c r="R47" s="41" t="s">
        <v>77</v>
      </c>
      <c r="S47" s="41" t="s">
        <v>77</v>
      </c>
      <c r="T47" s="41" t="s">
        <v>77</v>
      </c>
      <c r="U47" s="127" t="s">
        <v>77</v>
      </c>
      <c r="V47" s="135">
        <v>6224009300037</v>
      </c>
      <c r="W47" s="44" t="s">
        <v>51</v>
      </c>
      <c r="X47" s="42">
        <v>0</v>
      </c>
      <c r="Y47" s="136">
        <v>36</v>
      </c>
      <c r="Z47" s="133" t="s">
        <v>751</v>
      </c>
      <c r="AA47" s="67">
        <v>36</v>
      </c>
      <c r="AB47" s="35" t="str">
        <f t="shared" si="37"/>
        <v>Adet</v>
      </c>
      <c r="AC47" s="38">
        <v>42.5</v>
      </c>
      <c r="AD47" s="38">
        <v>25.7</v>
      </c>
      <c r="AE47" s="38">
        <v>20.8</v>
      </c>
      <c r="AF47" s="68">
        <f t="shared" si="35"/>
        <v>2.2718800000000004E-2</v>
      </c>
      <c r="AG47" s="37">
        <f t="shared" si="1"/>
        <v>3.2399999999999998</v>
      </c>
      <c r="AH47" s="114">
        <v>4.3</v>
      </c>
      <c r="AI47" s="118">
        <f t="shared" si="22"/>
        <v>2993.115833582759</v>
      </c>
      <c r="AJ47" s="29">
        <f t="shared" si="23"/>
        <v>107752.17000897933</v>
      </c>
      <c r="AK47" s="29">
        <f t="shared" si="24"/>
        <v>1232.4594608870184</v>
      </c>
      <c r="AL47" s="29">
        <f t="shared" si="25"/>
        <v>44368.540591932659</v>
      </c>
      <c r="AM47" s="29">
        <f t="shared" si="26"/>
        <v>4841.8050249132866</v>
      </c>
      <c r="AN47" s="30">
        <f t="shared" si="27"/>
        <v>174304.98089687832</v>
      </c>
      <c r="AO47" s="29">
        <f t="shared" si="28"/>
        <v>121.04512562283217</v>
      </c>
      <c r="AP47" s="119">
        <f t="shared" si="29"/>
        <v>4357.6245224219583</v>
      </c>
      <c r="AQ47" s="99"/>
      <c r="AR47" s="13">
        <f t="shared" si="30"/>
        <v>0</v>
      </c>
      <c r="AS47" s="11">
        <f t="shared" si="31"/>
        <v>0</v>
      </c>
      <c r="AT47" s="11">
        <f t="shared" si="32"/>
        <v>0</v>
      </c>
      <c r="AU47" s="11">
        <f t="shared" si="33"/>
        <v>0</v>
      </c>
      <c r="AV47" s="19" t="str">
        <f t="shared" si="39"/>
        <v>Adet</v>
      </c>
      <c r="AW47" s="106">
        <f t="shared" si="38"/>
        <v>42</v>
      </c>
      <c r="AX47" s="107">
        <f t="shared" si="34"/>
        <v>0</v>
      </c>
    </row>
    <row r="48" spans="1:50" ht="55.05" customHeight="1" x14ac:dyDescent="0.3">
      <c r="A48" s="21">
        <v>21</v>
      </c>
      <c r="B48" s="34" t="s">
        <v>137</v>
      </c>
      <c r="C48" s="38" t="s">
        <v>89</v>
      </c>
      <c r="D48" s="45" t="s">
        <v>138</v>
      </c>
      <c r="E48" s="154"/>
      <c r="F48" s="159" t="s">
        <v>743</v>
      </c>
      <c r="G48" s="160">
        <v>76</v>
      </c>
      <c r="H48" s="156" t="s">
        <v>20</v>
      </c>
      <c r="I48" s="37">
        <v>1.2</v>
      </c>
      <c r="J48" s="29">
        <f t="shared" ref="J48:J52" si="40">I48*1000</f>
        <v>1200</v>
      </c>
      <c r="K48" s="38">
        <v>230</v>
      </c>
      <c r="L48" s="38">
        <v>150</v>
      </c>
      <c r="M48" s="39">
        <v>80</v>
      </c>
      <c r="N48" s="29">
        <v>140</v>
      </c>
      <c r="O48" s="124" t="s">
        <v>30</v>
      </c>
      <c r="P48" s="126" t="s">
        <v>738</v>
      </c>
      <c r="Q48" s="38" t="s">
        <v>737</v>
      </c>
      <c r="R48" s="38" t="s">
        <v>737</v>
      </c>
      <c r="S48" s="38" t="s">
        <v>737</v>
      </c>
      <c r="T48" s="41" t="s">
        <v>737</v>
      </c>
      <c r="U48" s="127" t="s">
        <v>737</v>
      </c>
      <c r="V48" s="135">
        <v>6224009300099</v>
      </c>
      <c r="W48" s="44" t="s">
        <v>51</v>
      </c>
      <c r="X48" s="42">
        <v>0</v>
      </c>
      <c r="Y48" s="136">
        <v>24</v>
      </c>
      <c r="Z48" s="133" t="s">
        <v>751</v>
      </c>
      <c r="AA48" s="67">
        <v>24</v>
      </c>
      <c r="AB48" s="35" t="str">
        <f t="shared" si="37"/>
        <v>Adet</v>
      </c>
      <c r="AC48" s="38">
        <v>66</v>
      </c>
      <c r="AD48" s="38">
        <v>31</v>
      </c>
      <c r="AE48" s="38">
        <v>32</v>
      </c>
      <c r="AF48" s="68">
        <f t="shared" si="35"/>
        <v>6.5472000000000002E-2</v>
      </c>
      <c r="AG48" s="37">
        <f t="shared" si="1"/>
        <v>3.3600000000000003</v>
      </c>
      <c r="AH48" s="114">
        <v>4.0999999999999996</v>
      </c>
      <c r="AI48" s="118">
        <f t="shared" si="22"/>
        <v>1038.6119257086998</v>
      </c>
      <c r="AJ48" s="29">
        <f t="shared" si="23"/>
        <v>24926.686217008795</v>
      </c>
      <c r="AK48" s="29">
        <f t="shared" si="24"/>
        <v>427.66373411534698</v>
      </c>
      <c r="AL48" s="29">
        <f t="shared" si="25"/>
        <v>10263.929618768329</v>
      </c>
      <c r="AM48" s="29">
        <f t="shared" si="26"/>
        <v>1680.1075268817203</v>
      </c>
      <c r="AN48" s="30">
        <f t="shared" si="27"/>
        <v>40322.580645161288</v>
      </c>
      <c r="AO48" s="29">
        <f t="shared" si="28"/>
        <v>42.002688172043008</v>
      </c>
      <c r="AP48" s="119">
        <f t="shared" si="29"/>
        <v>1008.0645161290322</v>
      </c>
      <c r="AQ48" s="99"/>
      <c r="AR48" s="13">
        <f t="shared" si="30"/>
        <v>0</v>
      </c>
      <c r="AS48" s="11">
        <f t="shared" si="31"/>
        <v>0</v>
      </c>
      <c r="AT48" s="11">
        <f t="shared" si="32"/>
        <v>0</v>
      </c>
      <c r="AU48" s="11">
        <f t="shared" si="33"/>
        <v>0</v>
      </c>
      <c r="AV48" s="19" t="str">
        <f t="shared" si="39"/>
        <v>Adet</v>
      </c>
      <c r="AW48" s="106">
        <f t="shared" si="38"/>
        <v>76</v>
      </c>
      <c r="AX48" s="107">
        <f t="shared" si="34"/>
        <v>0</v>
      </c>
    </row>
    <row r="49" spans="1:64" ht="55.05" customHeight="1" x14ac:dyDescent="0.3">
      <c r="A49" s="21">
        <v>22</v>
      </c>
      <c r="B49" s="34" t="s">
        <v>139</v>
      </c>
      <c r="C49" s="38" t="s">
        <v>89</v>
      </c>
      <c r="D49" s="45" t="s">
        <v>140</v>
      </c>
      <c r="E49" s="154"/>
      <c r="F49" s="159" t="s">
        <v>743</v>
      </c>
      <c r="G49" s="160">
        <v>56</v>
      </c>
      <c r="H49" s="156" t="s">
        <v>20</v>
      </c>
      <c r="I49" s="37">
        <v>0.73</v>
      </c>
      <c r="J49" s="29">
        <f t="shared" si="40"/>
        <v>730</v>
      </c>
      <c r="K49" s="38">
        <v>190</v>
      </c>
      <c r="L49" s="38">
        <v>130</v>
      </c>
      <c r="M49" s="39">
        <v>60</v>
      </c>
      <c r="N49" s="29">
        <v>103</v>
      </c>
      <c r="O49" s="124" t="s">
        <v>30</v>
      </c>
      <c r="P49" s="126" t="s">
        <v>738</v>
      </c>
      <c r="Q49" s="38" t="s">
        <v>737</v>
      </c>
      <c r="R49" s="38" t="s">
        <v>737</v>
      </c>
      <c r="S49" s="38" t="s">
        <v>737</v>
      </c>
      <c r="T49" s="38" t="s">
        <v>737</v>
      </c>
      <c r="U49" s="128" t="s">
        <v>737</v>
      </c>
      <c r="V49" s="135">
        <v>6224009300129</v>
      </c>
      <c r="W49" s="44" t="s">
        <v>51</v>
      </c>
      <c r="X49" s="42">
        <v>0</v>
      </c>
      <c r="Y49" s="136">
        <v>24</v>
      </c>
      <c r="Z49" s="133" t="s">
        <v>751</v>
      </c>
      <c r="AA49" s="67">
        <v>24</v>
      </c>
      <c r="AB49" s="35" t="str">
        <f t="shared" si="37"/>
        <v>Adet</v>
      </c>
      <c r="AC49" s="38">
        <v>38.5</v>
      </c>
      <c r="AD49" s="38">
        <v>36.700000000000003</v>
      </c>
      <c r="AE49" s="38">
        <v>22.7</v>
      </c>
      <c r="AF49" s="68">
        <f t="shared" si="35"/>
        <v>3.2073965000000003E-2</v>
      </c>
      <c r="AG49" s="37">
        <f t="shared" si="1"/>
        <v>2.472</v>
      </c>
      <c r="AH49" s="114">
        <v>3</v>
      </c>
      <c r="AI49" s="118">
        <f t="shared" si="22"/>
        <v>2120.0995885603788</v>
      </c>
      <c r="AJ49" s="29">
        <f t="shared" si="23"/>
        <v>50882.390125449092</v>
      </c>
      <c r="AK49" s="29">
        <f t="shared" si="24"/>
        <v>872.98218352486185</v>
      </c>
      <c r="AL49" s="29">
        <f t="shared" si="25"/>
        <v>20951.572404596685</v>
      </c>
      <c r="AM49" s="29">
        <f t="shared" si="26"/>
        <v>3429.5728638476717</v>
      </c>
      <c r="AN49" s="30">
        <f t="shared" si="27"/>
        <v>82309.748732344116</v>
      </c>
      <c r="AO49" s="29">
        <f t="shared" si="28"/>
        <v>85.7393215961918</v>
      </c>
      <c r="AP49" s="119">
        <f t="shared" si="29"/>
        <v>2057.7437183086031</v>
      </c>
      <c r="AQ49" s="99"/>
      <c r="AR49" s="13">
        <f t="shared" si="30"/>
        <v>0</v>
      </c>
      <c r="AS49" s="11">
        <f t="shared" si="31"/>
        <v>0</v>
      </c>
      <c r="AT49" s="11">
        <f t="shared" si="32"/>
        <v>0</v>
      </c>
      <c r="AU49" s="11">
        <f t="shared" si="33"/>
        <v>0</v>
      </c>
      <c r="AV49" s="19" t="str">
        <f t="shared" si="39"/>
        <v>Adet</v>
      </c>
      <c r="AW49" s="106">
        <f t="shared" si="38"/>
        <v>56</v>
      </c>
      <c r="AX49" s="107">
        <f t="shared" si="34"/>
        <v>0</v>
      </c>
    </row>
    <row r="50" spans="1:64" ht="55.05" customHeight="1" x14ac:dyDescent="0.3">
      <c r="A50" s="21">
        <v>23</v>
      </c>
      <c r="B50" s="34" t="s">
        <v>141</v>
      </c>
      <c r="C50" s="38" t="s">
        <v>89</v>
      </c>
      <c r="D50" s="45" t="s">
        <v>142</v>
      </c>
      <c r="E50" s="154"/>
      <c r="F50" s="159" t="s">
        <v>743</v>
      </c>
      <c r="G50" s="160">
        <v>64</v>
      </c>
      <c r="H50" s="156" t="s">
        <v>20</v>
      </c>
      <c r="I50" s="37">
        <v>1.2</v>
      </c>
      <c r="J50" s="29">
        <f t="shared" si="40"/>
        <v>1200</v>
      </c>
      <c r="K50" s="38">
        <v>220</v>
      </c>
      <c r="L50" s="38">
        <v>150</v>
      </c>
      <c r="M50" s="39">
        <v>65</v>
      </c>
      <c r="N50" s="29">
        <v>134</v>
      </c>
      <c r="O50" s="124" t="s">
        <v>30</v>
      </c>
      <c r="P50" s="126" t="s">
        <v>738</v>
      </c>
      <c r="Q50" s="38" t="s">
        <v>737</v>
      </c>
      <c r="R50" s="38" t="s">
        <v>737</v>
      </c>
      <c r="S50" s="38" t="s">
        <v>737</v>
      </c>
      <c r="T50" s="41" t="s">
        <v>737</v>
      </c>
      <c r="U50" s="127" t="s">
        <v>737</v>
      </c>
      <c r="V50" s="135">
        <v>6224009300082</v>
      </c>
      <c r="W50" s="44" t="s">
        <v>51</v>
      </c>
      <c r="X50" s="42">
        <v>0</v>
      </c>
      <c r="Y50" s="136">
        <v>24</v>
      </c>
      <c r="Z50" s="133" t="s">
        <v>751</v>
      </c>
      <c r="AA50" s="67">
        <v>24</v>
      </c>
      <c r="AB50" s="35" t="str">
        <f t="shared" si="37"/>
        <v>Adet</v>
      </c>
      <c r="AC50" s="38">
        <v>43</v>
      </c>
      <c r="AD50" s="38">
        <v>30.5</v>
      </c>
      <c r="AE50" s="38">
        <v>38.5</v>
      </c>
      <c r="AF50" s="68">
        <f t="shared" si="35"/>
        <v>5.0492750000000003E-2</v>
      </c>
      <c r="AG50" s="37">
        <f t="shared" si="1"/>
        <v>3.2160000000000002</v>
      </c>
      <c r="AH50" s="114">
        <v>3.8</v>
      </c>
      <c r="AI50" s="118">
        <f t="shared" si="22"/>
        <v>1346.7279956033292</v>
      </c>
      <c r="AJ50" s="29">
        <f t="shared" si="23"/>
        <v>32321.471894479902</v>
      </c>
      <c r="AK50" s="29">
        <f t="shared" si="24"/>
        <v>554.53505701313554</v>
      </c>
      <c r="AL50" s="29">
        <f t="shared" si="25"/>
        <v>13308.841368315254</v>
      </c>
      <c r="AM50" s="29">
        <f t="shared" si="26"/>
        <v>2178.5305811230323</v>
      </c>
      <c r="AN50" s="30">
        <f t="shared" si="27"/>
        <v>52284.73394695278</v>
      </c>
      <c r="AO50" s="29">
        <f t="shared" si="28"/>
        <v>54.463264528075811</v>
      </c>
      <c r="AP50" s="119">
        <f t="shared" si="29"/>
        <v>1307.1183486738196</v>
      </c>
      <c r="AQ50" s="99"/>
      <c r="AR50" s="13">
        <f t="shared" si="30"/>
        <v>0</v>
      </c>
      <c r="AS50" s="11">
        <f t="shared" si="31"/>
        <v>0</v>
      </c>
      <c r="AT50" s="11">
        <f t="shared" si="32"/>
        <v>0</v>
      </c>
      <c r="AU50" s="11">
        <f t="shared" si="33"/>
        <v>0</v>
      </c>
      <c r="AV50" s="19" t="str">
        <f t="shared" si="39"/>
        <v>Adet</v>
      </c>
      <c r="AW50" s="106">
        <f t="shared" si="38"/>
        <v>64</v>
      </c>
      <c r="AX50" s="107">
        <f t="shared" si="34"/>
        <v>0</v>
      </c>
    </row>
    <row r="51" spans="1:64" ht="55.05" customHeight="1" x14ac:dyDescent="0.3">
      <c r="A51" s="21">
        <v>24</v>
      </c>
      <c r="B51" s="34" t="s">
        <v>691</v>
      </c>
      <c r="C51" s="38" t="s">
        <v>89</v>
      </c>
      <c r="D51" s="45" t="s">
        <v>692</v>
      </c>
      <c r="E51" s="154"/>
      <c r="F51" s="159" t="s">
        <v>743</v>
      </c>
      <c r="G51" s="160">
        <v>58</v>
      </c>
      <c r="H51" s="156" t="s">
        <v>20</v>
      </c>
      <c r="I51" s="37">
        <v>1.7</v>
      </c>
      <c r="J51" s="29">
        <f t="shared" ref="J51" si="41">I51*1000</f>
        <v>1700</v>
      </c>
      <c r="K51" s="38">
        <v>190</v>
      </c>
      <c r="L51" s="38">
        <v>190</v>
      </c>
      <c r="M51" s="39">
        <v>85</v>
      </c>
      <c r="N51" s="29">
        <v>119</v>
      </c>
      <c r="O51" s="125" t="s">
        <v>30</v>
      </c>
      <c r="P51" s="126" t="s">
        <v>737</v>
      </c>
      <c r="Q51" s="38" t="s">
        <v>737</v>
      </c>
      <c r="R51" s="38" t="s">
        <v>737</v>
      </c>
      <c r="S51" s="38" t="s">
        <v>737</v>
      </c>
      <c r="T51" s="41" t="s">
        <v>737</v>
      </c>
      <c r="U51" s="127" t="s">
        <v>737</v>
      </c>
      <c r="V51" s="135">
        <v>6224008616795</v>
      </c>
      <c r="W51" s="44" t="s">
        <v>53</v>
      </c>
      <c r="X51" s="42">
        <v>0</v>
      </c>
      <c r="Y51" s="136">
        <v>24</v>
      </c>
      <c r="Z51" s="133" t="s">
        <v>751</v>
      </c>
      <c r="AA51" s="65">
        <v>24</v>
      </c>
      <c r="AB51" s="35" t="str">
        <f t="shared" si="37"/>
        <v>Adet</v>
      </c>
      <c r="AC51" s="38">
        <v>54.500000000000007</v>
      </c>
      <c r="AD51" s="38">
        <v>36.5</v>
      </c>
      <c r="AE51" s="38">
        <v>32.5</v>
      </c>
      <c r="AF51" s="68">
        <f t="shared" ref="AF51" si="42">AE51*AD51*AC51/1000000</f>
        <v>6.4650625000000003E-2</v>
      </c>
      <c r="AG51" s="37">
        <f t="shared" si="1"/>
        <v>2.8559999999999999</v>
      </c>
      <c r="AH51" s="114">
        <v>3.5</v>
      </c>
      <c r="AI51" s="118">
        <f>68/AF51</f>
        <v>1051.8073104475013</v>
      </c>
      <c r="AJ51" s="29">
        <f>AI51*AA51</f>
        <v>25243.37545074003</v>
      </c>
      <c r="AK51" s="29">
        <f>28/AF51</f>
        <v>433.09712783132409</v>
      </c>
      <c r="AL51" s="29">
        <f>AK51*AA51</f>
        <v>10394.331067951778</v>
      </c>
      <c r="AM51" s="29">
        <f>110/AF51</f>
        <v>1701.4530021944877</v>
      </c>
      <c r="AN51" s="30">
        <f>AM51*AA51</f>
        <v>40834.872052667706</v>
      </c>
      <c r="AO51" s="29">
        <f>(1*1.1*2.5)/AF51</f>
        <v>42.536325054862189</v>
      </c>
      <c r="AP51" s="119">
        <f>AO51*AA51</f>
        <v>1020.8718013166925</v>
      </c>
      <c r="AQ51" s="99"/>
      <c r="AR51" s="13">
        <f>AQ51*AA51</f>
        <v>0</v>
      </c>
      <c r="AS51" s="11">
        <f>AG51*AQ51</f>
        <v>0</v>
      </c>
      <c r="AT51" s="11">
        <f>AH51*AQ51</f>
        <v>0</v>
      </c>
      <c r="AU51" s="11">
        <f>AQ51*AF51</f>
        <v>0</v>
      </c>
      <c r="AV51" s="19" t="str">
        <f t="shared" si="39"/>
        <v>Adet</v>
      </c>
      <c r="AW51" s="106">
        <f t="shared" si="38"/>
        <v>58</v>
      </c>
      <c r="AX51" s="107">
        <f t="shared" ref="AX51" si="43">AW51*AR51</f>
        <v>0</v>
      </c>
      <c r="BK51" s="7"/>
      <c r="BL51" s="7"/>
    </row>
    <row r="52" spans="1:64" ht="55.05" customHeight="1" x14ac:dyDescent="0.3">
      <c r="A52" s="21">
        <v>25</v>
      </c>
      <c r="B52" s="34" t="s">
        <v>143</v>
      </c>
      <c r="C52" s="38" t="s">
        <v>89</v>
      </c>
      <c r="D52" s="45" t="s">
        <v>144</v>
      </c>
      <c r="E52" s="154"/>
      <c r="F52" s="159" t="s">
        <v>743</v>
      </c>
      <c r="G52" s="160">
        <v>55</v>
      </c>
      <c r="H52" s="156" t="s">
        <v>20</v>
      </c>
      <c r="I52" s="37">
        <v>0.8</v>
      </c>
      <c r="J52" s="29">
        <f t="shared" si="40"/>
        <v>800</v>
      </c>
      <c r="K52" s="38">
        <v>185</v>
      </c>
      <c r="L52" s="38">
        <v>140</v>
      </c>
      <c r="M52" s="39">
        <v>65</v>
      </c>
      <c r="N52" s="29">
        <v>108</v>
      </c>
      <c r="O52" s="125" t="s">
        <v>30</v>
      </c>
      <c r="P52" s="126" t="s">
        <v>737</v>
      </c>
      <c r="Q52" s="38" t="s">
        <v>737</v>
      </c>
      <c r="R52" s="38" t="s">
        <v>737</v>
      </c>
      <c r="S52" s="38" t="s">
        <v>737</v>
      </c>
      <c r="T52" s="41" t="s">
        <v>737</v>
      </c>
      <c r="U52" s="127" t="s">
        <v>737</v>
      </c>
      <c r="V52" s="135">
        <v>6224008616801</v>
      </c>
      <c r="W52" s="44" t="s">
        <v>53</v>
      </c>
      <c r="X52" s="42">
        <v>0</v>
      </c>
      <c r="Y52" s="136">
        <v>24</v>
      </c>
      <c r="Z52" s="133" t="s">
        <v>751</v>
      </c>
      <c r="AA52" s="67">
        <v>24</v>
      </c>
      <c r="AB52" s="35" t="str">
        <f t="shared" si="37"/>
        <v>Adet</v>
      </c>
      <c r="AC52" s="38">
        <v>56.3</v>
      </c>
      <c r="AD52" s="38">
        <v>27.800000000000004</v>
      </c>
      <c r="AE52" s="38">
        <v>27</v>
      </c>
      <c r="AF52" s="68">
        <f t="shared" si="35"/>
        <v>4.2258780000000003E-2</v>
      </c>
      <c r="AG52" s="37">
        <f t="shared" si="1"/>
        <v>2.5920000000000001</v>
      </c>
      <c r="AH52" s="114">
        <v>3.1</v>
      </c>
      <c r="AI52" s="118">
        <f t="shared" si="22"/>
        <v>1609.1330606326069</v>
      </c>
      <c r="AJ52" s="29">
        <f t="shared" si="23"/>
        <v>38619.193455182569</v>
      </c>
      <c r="AK52" s="29">
        <f t="shared" si="24"/>
        <v>662.58420143695582</v>
      </c>
      <c r="AL52" s="29">
        <f t="shared" si="25"/>
        <v>15902.020834486939</v>
      </c>
      <c r="AM52" s="29">
        <f t="shared" si="26"/>
        <v>2603.0093627880406</v>
      </c>
      <c r="AN52" s="30">
        <f t="shared" si="27"/>
        <v>62472.224706912973</v>
      </c>
      <c r="AO52" s="29">
        <f t="shared" si="28"/>
        <v>65.075234069701011</v>
      </c>
      <c r="AP52" s="119">
        <f t="shared" si="29"/>
        <v>1561.8056176728242</v>
      </c>
      <c r="AQ52" s="99"/>
      <c r="AR52" s="13">
        <f t="shared" si="30"/>
        <v>0</v>
      </c>
      <c r="AS52" s="11">
        <f t="shared" si="31"/>
        <v>0</v>
      </c>
      <c r="AT52" s="11">
        <f t="shared" si="32"/>
        <v>0</v>
      </c>
      <c r="AU52" s="11">
        <f t="shared" si="33"/>
        <v>0</v>
      </c>
      <c r="AV52" s="19" t="str">
        <f t="shared" si="39"/>
        <v>Adet</v>
      </c>
      <c r="AW52" s="106">
        <f t="shared" si="38"/>
        <v>55</v>
      </c>
      <c r="AX52" s="107">
        <f t="shared" si="34"/>
        <v>0</v>
      </c>
    </row>
    <row r="53" spans="1:64" ht="55.05" customHeight="1" x14ac:dyDescent="0.3">
      <c r="A53" s="21">
        <v>26</v>
      </c>
      <c r="B53" s="34" t="s">
        <v>146</v>
      </c>
      <c r="C53" s="38" t="s">
        <v>147</v>
      </c>
      <c r="D53" s="45" t="s">
        <v>148</v>
      </c>
      <c r="E53" s="154"/>
      <c r="F53" s="159" t="s">
        <v>743</v>
      </c>
      <c r="G53" s="160">
        <v>46</v>
      </c>
      <c r="H53" s="156" t="s">
        <v>20</v>
      </c>
      <c r="I53" s="37" t="s">
        <v>77</v>
      </c>
      <c r="J53" s="29" t="s">
        <v>77</v>
      </c>
      <c r="K53" s="38">
        <v>265</v>
      </c>
      <c r="L53" s="38">
        <v>195</v>
      </c>
      <c r="M53" s="39">
        <v>25</v>
      </c>
      <c r="N53" s="29">
        <v>57</v>
      </c>
      <c r="O53" s="124" t="s">
        <v>40</v>
      </c>
      <c r="P53" s="126" t="s">
        <v>77</v>
      </c>
      <c r="Q53" s="38" t="s">
        <v>734</v>
      </c>
      <c r="R53" s="38" t="s">
        <v>77</v>
      </c>
      <c r="S53" s="38" t="s">
        <v>77</v>
      </c>
      <c r="T53" s="41" t="s">
        <v>77</v>
      </c>
      <c r="U53" s="127" t="s">
        <v>77</v>
      </c>
      <c r="V53" s="135">
        <v>6224009300860</v>
      </c>
      <c r="W53" s="44" t="s">
        <v>52</v>
      </c>
      <c r="X53" s="42">
        <v>0</v>
      </c>
      <c r="Y53" s="136">
        <v>24</v>
      </c>
      <c r="Z53" s="133" t="s">
        <v>751</v>
      </c>
      <c r="AA53" s="67">
        <v>24</v>
      </c>
      <c r="AB53" s="35" t="str">
        <f t="shared" si="37"/>
        <v>Adet</v>
      </c>
      <c r="AC53" s="38">
        <v>48.9</v>
      </c>
      <c r="AD53" s="38">
        <v>25.7</v>
      </c>
      <c r="AE53" s="38">
        <v>26.3</v>
      </c>
      <c r="AF53" s="68">
        <f t="shared" ref="AF53:AF67" si="44">AE53*AD53*AC53/1000000</f>
        <v>3.3051998999999999E-2</v>
      </c>
      <c r="AG53" s="37">
        <f t="shared" si="1"/>
        <v>1.3680000000000001</v>
      </c>
      <c r="AH53" s="114">
        <v>2.0299999999999998</v>
      </c>
      <c r="AI53" s="118">
        <f t="shared" si="22"/>
        <v>2057.3642157014469</v>
      </c>
      <c r="AJ53" s="29">
        <f t="shared" si="23"/>
        <v>49376.741176834723</v>
      </c>
      <c r="AK53" s="29">
        <f t="shared" si="24"/>
        <v>847.14997117118401</v>
      </c>
      <c r="AL53" s="29">
        <f t="shared" si="25"/>
        <v>20331.599308108416</v>
      </c>
      <c r="AM53" s="29">
        <f t="shared" si="26"/>
        <v>3328.0891724582225</v>
      </c>
      <c r="AN53" s="30">
        <f t="shared" si="27"/>
        <v>79874.140138997347</v>
      </c>
      <c r="AO53" s="29">
        <f t="shared" si="28"/>
        <v>83.202229311455568</v>
      </c>
      <c r="AP53" s="119">
        <f t="shared" si="29"/>
        <v>1996.8535034749336</v>
      </c>
      <c r="AQ53" s="99"/>
      <c r="AR53" s="13">
        <f t="shared" si="30"/>
        <v>0</v>
      </c>
      <c r="AS53" s="11">
        <f t="shared" si="31"/>
        <v>0</v>
      </c>
      <c r="AT53" s="11">
        <f t="shared" si="32"/>
        <v>0</v>
      </c>
      <c r="AU53" s="11">
        <f t="shared" si="33"/>
        <v>0</v>
      </c>
      <c r="AV53" s="19" t="str">
        <f t="shared" si="39"/>
        <v>Adet</v>
      </c>
      <c r="AW53" s="106">
        <f t="shared" si="38"/>
        <v>46</v>
      </c>
      <c r="AX53" s="107">
        <f t="shared" si="34"/>
        <v>0</v>
      </c>
    </row>
    <row r="54" spans="1:64" ht="55.05" customHeight="1" x14ac:dyDescent="0.3">
      <c r="A54" s="21">
        <v>27</v>
      </c>
      <c r="B54" s="34" t="s">
        <v>149</v>
      </c>
      <c r="C54" s="38" t="s">
        <v>150</v>
      </c>
      <c r="D54" s="43" t="s">
        <v>151</v>
      </c>
      <c r="E54" s="154"/>
      <c r="F54" s="159" t="s">
        <v>97</v>
      </c>
      <c r="G54" s="160">
        <v>55</v>
      </c>
      <c r="H54" s="156" t="s">
        <v>20</v>
      </c>
      <c r="I54" s="37">
        <v>0.45</v>
      </c>
      <c r="J54" s="29">
        <f>I54*1000</f>
        <v>450</v>
      </c>
      <c r="K54" s="38">
        <v>110</v>
      </c>
      <c r="L54" s="38">
        <v>80</v>
      </c>
      <c r="M54" s="39">
        <v>95</v>
      </c>
      <c r="N54" s="29">
        <v>147</v>
      </c>
      <c r="O54" s="125" t="s">
        <v>30</v>
      </c>
      <c r="P54" s="126" t="s">
        <v>737</v>
      </c>
      <c r="Q54" s="38" t="s">
        <v>737</v>
      </c>
      <c r="R54" s="38" t="s">
        <v>737</v>
      </c>
      <c r="S54" s="38" t="s">
        <v>737</v>
      </c>
      <c r="T54" s="41" t="s">
        <v>737</v>
      </c>
      <c r="U54" s="127" t="s">
        <v>737</v>
      </c>
      <c r="V54" s="135">
        <v>6224009300570</v>
      </c>
      <c r="W54" s="44" t="s">
        <v>756</v>
      </c>
      <c r="X54" s="42">
        <v>0</v>
      </c>
      <c r="Y54" s="136">
        <v>24</v>
      </c>
      <c r="Z54" s="133" t="s">
        <v>751</v>
      </c>
      <c r="AA54" s="67">
        <v>24</v>
      </c>
      <c r="AB54" s="35" t="str">
        <f t="shared" si="37"/>
        <v>Set</v>
      </c>
      <c r="AC54" s="38">
        <v>54.500000000000007</v>
      </c>
      <c r="AD54" s="38">
        <v>31.5</v>
      </c>
      <c r="AE54" s="38">
        <v>29.5</v>
      </c>
      <c r="AF54" s="68">
        <f t="shared" si="44"/>
        <v>5.0644125000000005E-2</v>
      </c>
      <c r="AG54" s="37">
        <f t="shared" si="1"/>
        <v>3.5279999999999996</v>
      </c>
      <c r="AH54" s="114">
        <v>4.32</v>
      </c>
      <c r="AI54" s="118">
        <f t="shared" si="22"/>
        <v>1342.7026333261754</v>
      </c>
      <c r="AJ54" s="29">
        <f t="shared" si="23"/>
        <v>32224.863199828207</v>
      </c>
      <c r="AK54" s="29">
        <f t="shared" si="24"/>
        <v>552.87755489901338</v>
      </c>
      <c r="AL54" s="29">
        <f t="shared" si="25"/>
        <v>13269.061317576321</v>
      </c>
      <c r="AM54" s="29">
        <f t="shared" si="26"/>
        <v>2172.0189656746957</v>
      </c>
      <c r="AN54" s="30">
        <f t="shared" si="27"/>
        <v>52128.4551761927</v>
      </c>
      <c r="AO54" s="29">
        <f t="shared" si="28"/>
        <v>54.30047414186739</v>
      </c>
      <c r="AP54" s="119">
        <f t="shared" si="29"/>
        <v>1303.2113794048173</v>
      </c>
      <c r="AQ54" s="99"/>
      <c r="AR54" s="13">
        <f t="shared" si="30"/>
        <v>0</v>
      </c>
      <c r="AS54" s="11">
        <f t="shared" si="31"/>
        <v>0</v>
      </c>
      <c r="AT54" s="11">
        <f t="shared" si="32"/>
        <v>0</v>
      </c>
      <c r="AU54" s="11">
        <f t="shared" si="33"/>
        <v>0</v>
      </c>
      <c r="AV54" s="19" t="str">
        <f t="shared" si="39"/>
        <v>Set</v>
      </c>
      <c r="AW54" s="106">
        <f t="shared" si="38"/>
        <v>55</v>
      </c>
      <c r="AX54" s="107">
        <f t="shared" si="34"/>
        <v>0</v>
      </c>
    </row>
    <row r="55" spans="1:64" ht="55.05" customHeight="1" x14ac:dyDescent="0.3">
      <c r="A55" s="21">
        <v>28</v>
      </c>
      <c r="B55" s="34" t="s">
        <v>152</v>
      </c>
      <c r="C55" s="38" t="s">
        <v>153</v>
      </c>
      <c r="D55" s="45" t="s">
        <v>154</v>
      </c>
      <c r="E55" s="154"/>
      <c r="F55" s="159" t="s">
        <v>97</v>
      </c>
      <c r="G55" s="160">
        <v>38</v>
      </c>
      <c r="H55" s="156" t="s">
        <v>20</v>
      </c>
      <c r="I55" s="37" t="s">
        <v>155</v>
      </c>
      <c r="J55" s="29">
        <v>440</v>
      </c>
      <c r="K55" s="40" t="s">
        <v>156</v>
      </c>
      <c r="L55" s="40" t="s">
        <v>156</v>
      </c>
      <c r="M55" s="42" t="s">
        <v>157</v>
      </c>
      <c r="N55" s="29">
        <v>72</v>
      </c>
      <c r="O55" s="124" t="s">
        <v>30</v>
      </c>
      <c r="P55" s="126" t="s">
        <v>737</v>
      </c>
      <c r="Q55" s="38" t="s">
        <v>737</v>
      </c>
      <c r="R55" s="38" t="s">
        <v>737</v>
      </c>
      <c r="S55" s="38" t="s">
        <v>737</v>
      </c>
      <c r="T55" s="38" t="s">
        <v>737</v>
      </c>
      <c r="U55" s="128" t="s">
        <v>737</v>
      </c>
      <c r="V55" s="135">
        <v>6224008616054</v>
      </c>
      <c r="W55" s="44" t="s">
        <v>756</v>
      </c>
      <c r="X55" s="42">
        <v>0</v>
      </c>
      <c r="Y55" s="136">
        <v>36</v>
      </c>
      <c r="Z55" s="133" t="s">
        <v>751</v>
      </c>
      <c r="AA55" s="67">
        <v>36</v>
      </c>
      <c r="AB55" s="35" t="str">
        <f t="shared" si="37"/>
        <v>Set</v>
      </c>
      <c r="AC55" s="38">
        <v>47</v>
      </c>
      <c r="AD55" s="38">
        <v>32.5</v>
      </c>
      <c r="AE55" s="38">
        <v>35</v>
      </c>
      <c r="AF55" s="68">
        <f t="shared" si="44"/>
        <v>5.3462500000000003E-2</v>
      </c>
      <c r="AG55" s="37">
        <f t="shared" si="1"/>
        <v>2.5919999999999996</v>
      </c>
      <c r="AH55" s="114">
        <v>3.5</v>
      </c>
      <c r="AI55" s="118">
        <f t="shared" si="22"/>
        <v>1271.9195697919101</v>
      </c>
      <c r="AJ55" s="29">
        <f t="shared" si="23"/>
        <v>45789.104512508762</v>
      </c>
      <c r="AK55" s="29">
        <f t="shared" si="24"/>
        <v>523.73158756137479</v>
      </c>
      <c r="AL55" s="29">
        <f t="shared" si="25"/>
        <v>18854.337152209493</v>
      </c>
      <c r="AM55" s="29">
        <f t="shared" si="26"/>
        <v>2057.5169511339723</v>
      </c>
      <c r="AN55" s="30">
        <f t="shared" si="27"/>
        <v>74070.610240823007</v>
      </c>
      <c r="AO55" s="29">
        <f t="shared" si="28"/>
        <v>51.437923778349308</v>
      </c>
      <c r="AP55" s="119">
        <f t="shared" si="29"/>
        <v>1851.7652560205752</v>
      </c>
      <c r="AQ55" s="99"/>
      <c r="AR55" s="13">
        <f t="shared" si="30"/>
        <v>0</v>
      </c>
      <c r="AS55" s="11">
        <f t="shared" si="31"/>
        <v>0</v>
      </c>
      <c r="AT55" s="11">
        <f t="shared" si="32"/>
        <v>0</v>
      </c>
      <c r="AU55" s="11">
        <f t="shared" si="33"/>
        <v>0</v>
      </c>
      <c r="AV55" s="19" t="str">
        <f t="shared" si="39"/>
        <v>Set</v>
      </c>
      <c r="AW55" s="106">
        <f t="shared" si="38"/>
        <v>38</v>
      </c>
      <c r="AX55" s="107">
        <f t="shared" si="34"/>
        <v>0</v>
      </c>
    </row>
    <row r="56" spans="1:64" ht="55.05" customHeight="1" x14ac:dyDescent="0.3">
      <c r="A56" s="21">
        <v>29</v>
      </c>
      <c r="B56" s="34" t="s">
        <v>158</v>
      </c>
      <c r="C56" s="38" t="s">
        <v>159</v>
      </c>
      <c r="D56" s="45" t="s">
        <v>160</v>
      </c>
      <c r="E56" s="154"/>
      <c r="F56" s="159" t="s">
        <v>97</v>
      </c>
      <c r="G56" s="160">
        <v>63</v>
      </c>
      <c r="H56" s="156" t="s">
        <v>20</v>
      </c>
      <c r="I56" s="37" t="s">
        <v>77</v>
      </c>
      <c r="J56" s="29" t="s">
        <v>77</v>
      </c>
      <c r="K56" s="40" t="s">
        <v>161</v>
      </c>
      <c r="L56" s="40" t="s">
        <v>161</v>
      </c>
      <c r="M56" s="42" t="s">
        <v>162</v>
      </c>
      <c r="N56" s="29">
        <v>129</v>
      </c>
      <c r="O56" s="124" t="s">
        <v>30</v>
      </c>
      <c r="P56" s="126" t="s">
        <v>737</v>
      </c>
      <c r="Q56" s="38" t="s">
        <v>737</v>
      </c>
      <c r="R56" s="38" t="s">
        <v>737</v>
      </c>
      <c r="S56" s="38" t="s">
        <v>737</v>
      </c>
      <c r="T56" s="41" t="s">
        <v>77</v>
      </c>
      <c r="U56" s="127" t="s">
        <v>737</v>
      </c>
      <c r="V56" s="135">
        <v>6224009300990</v>
      </c>
      <c r="W56" s="44" t="s">
        <v>756</v>
      </c>
      <c r="X56" s="42">
        <v>0</v>
      </c>
      <c r="Y56" s="136">
        <v>12</v>
      </c>
      <c r="Z56" s="133" t="s">
        <v>751</v>
      </c>
      <c r="AA56" s="67">
        <v>12</v>
      </c>
      <c r="AB56" s="35" t="str">
        <f t="shared" si="37"/>
        <v>Set</v>
      </c>
      <c r="AC56" s="38">
        <v>53.5</v>
      </c>
      <c r="AD56" s="38">
        <v>24.3</v>
      </c>
      <c r="AE56" s="38">
        <v>27.800000000000004</v>
      </c>
      <c r="AF56" s="68">
        <f t="shared" si="44"/>
        <v>3.6141390000000009E-2</v>
      </c>
      <c r="AG56" s="37">
        <f t="shared" si="1"/>
        <v>1.548</v>
      </c>
      <c r="AH56" s="114">
        <v>2.08</v>
      </c>
      <c r="AI56" s="118">
        <f t="shared" si="22"/>
        <v>1881.49930038662</v>
      </c>
      <c r="AJ56" s="29">
        <f t="shared" si="23"/>
        <v>22577.991604639439</v>
      </c>
      <c r="AK56" s="29">
        <f t="shared" si="24"/>
        <v>774.73500604154935</v>
      </c>
      <c r="AL56" s="29">
        <f t="shared" si="25"/>
        <v>9296.8200724985927</v>
      </c>
      <c r="AM56" s="29">
        <f t="shared" si="26"/>
        <v>3043.6018094489441</v>
      </c>
      <c r="AN56" s="30">
        <f t="shared" si="27"/>
        <v>36523.221713387327</v>
      </c>
      <c r="AO56" s="29">
        <f t="shared" si="28"/>
        <v>76.090045236223602</v>
      </c>
      <c r="AP56" s="119">
        <f t="shared" si="29"/>
        <v>913.08054283468323</v>
      </c>
      <c r="AQ56" s="99"/>
      <c r="AR56" s="13">
        <f t="shared" si="30"/>
        <v>0</v>
      </c>
      <c r="AS56" s="11">
        <f t="shared" si="31"/>
        <v>0</v>
      </c>
      <c r="AT56" s="11">
        <f t="shared" si="32"/>
        <v>0</v>
      </c>
      <c r="AU56" s="11">
        <f t="shared" si="33"/>
        <v>0</v>
      </c>
      <c r="AV56" s="19" t="str">
        <f t="shared" si="39"/>
        <v>Set</v>
      </c>
      <c r="AW56" s="106">
        <f t="shared" si="38"/>
        <v>63</v>
      </c>
      <c r="AX56" s="107">
        <f t="shared" si="34"/>
        <v>0</v>
      </c>
    </row>
    <row r="57" spans="1:64" ht="55.05" customHeight="1" x14ac:dyDescent="0.3">
      <c r="A57" s="21">
        <v>30</v>
      </c>
      <c r="B57" s="34" t="s">
        <v>163</v>
      </c>
      <c r="C57" s="38" t="s">
        <v>150</v>
      </c>
      <c r="D57" s="45" t="s">
        <v>164</v>
      </c>
      <c r="E57" s="154"/>
      <c r="F57" s="159" t="s">
        <v>97</v>
      </c>
      <c r="G57" s="160">
        <v>49</v>
      </c>
      <c r="H57" s="156" t="s">
        <v>20</v>
      </c>
      <c r="I57" s="37">
        <v>0.4</v>
      </c>
      <c r="J57" s="29">
        <f t="shared" ref="J57:J62" si="45">I57*1000</f>
        <v>400</v>
      </c>
      <c r="K57" s="38">
        <v>100</v>
      </c>
      <c r="L57" s="38">
        <v>80</v>
      </c>
      <c r="M57" s="39">
        <v>100</v>
      </c>
      <c r="N57" s="29">
        <v>98</v>
      </c>
      <c r="O57" s="125" t="s">
        <v>30</v>
      </c>
      <c r="P57" s="126" t="s">
        <v>737</v>
      </c>
      <c r="Q57" s="38" t="s">
        <v>737</v>
      </c>
      <c r="R57" s="38" t="s">
        <v>737</v>
      </c>
      <c r="S57" s="38" t="s">
        <v>737</v>
      </c>
      <c r="T57" s="38" t="s">
        <v>737</v>
      </c>
      <c r="U57" s="128" t="s">
        <v>737</v>
      </c>
      <c r="V57" s="135">
        <v>6224008616733</v>
      </c>
      <c r="W57" s="44" t="s">
        <v>756</v>
      </c>
      <c r="X57" s="42">
        <v>0</v>
      </c>
      <c r="Y57" s="136">
        <v>24</v>
      </c>
      <c r="Z57" s="133" t="s">
        <v>751</v>
      </c>
      <c r="AA57" s="67">
        <v>24</v>
      </c>
      <c r="AB57" s="35" t="str">
        <f t="shared" si="37"/>
        <v>Set</v>
      </c>
      <c r="AC57" s="38">
        <v>47.5</v>
      </c>
      <c r="AD57" s="38">
        <v>28.000000000000004</v>
      </c>
      <c r="AE57" s="38">
        <v>32.1</v>
      </c>
      <c r="AF57" s="68">
        <f t="shared" si="44"/>
        <v>4.2693000000000009E-2</v>
      </c>
      <c r="AG57" s="37">
        <f t="shared" si="1"/>
        <v>2.3520000000000003</v>
      </c>
      <c r="AH57" s="114">
        <v>3.6</v>
      </c>
      <c r="AI57" s="118">
        <f t="shared" si="22"/>
        <v>1592.76696413932</v>
      </c>
      <c r="AJ57" s="29">
        <f t="shared" si="23"/>
        <v>38226.407139343675</v>
      </c>
      <c r="AK57" s="29">
        <f t="shared" si="24"/>
        <v>655.84522052795523</v>
      </c>
      <c r="AL57" s="29">
        <f t="shared" si="25"/>
        <v>15740.285292670926</v>
      </c>
      <c r="AM57" s="29">
        <f t="shared" si="26"/>
        <v>2576.5347949312527</v>
      </c>
      <c r="AN57" s="30">
        <f t="shared" si="27"/>
        <v>61836.835078350065</v>
      </c>
      <c r="AO57" s="29">
        <f t="shared" si="28"/>
        <v>64.413369873281326</v>
      </c>
      <c r="AP57" s="119">
        <f t="shared" si="29"/>
        <v>1545.9208769587517</v>
      </c>
      <c r="AQ57" s="99"/>
      <c r="AR57" s="13">
        <f t="shared" si="30"/>
        <v>0</v>
      </c>
      <c r="AS57" s="11">
        <f t="shared" si="31"/>
        <v>0</v>
      </c>
      <c r="AT57" s="11">
        <f t="shared" si="32"/>
        <v>0</v>
      </c>
      <c r="AU57" s="11">
        <f t="shared" si="33"/>
        <v>0</v>
      </c>
      <c r="AV57" s="19" t="str">
        <f t="shared" si="39"/>
        <v>Set</v>
      </c>
      <c r="AW57" s="106">
        <f t="shared" si="38"/>
        <v>49</v>
      </c>
      <c r="AX57" s="107">
        <f t="shared" si="34"/>
        <v>0</v>
      </c>
    </row>
    <row r="58" spans="1:64" ht="55.05" customHeight="1" x14ac:dyDescent="0.3">
      <c r="A58" s="21">
        <v>31</v>
      </c>
      <c r="B58" s="34" t="s">
        <v>165</v>
      </c>
      <c r="C58" s="38" t="s">
        <v>166</v>
      </c>
      <c r="D58" s="45">
        <v>1604</v>
      </c>
      <c r="E58" s="154"/>
      <c r="F58" s="159" t="s">
        <v>97</v>
      </c>
      <c r="G58" s="160">
        <v>48</v>
      </c>
      <c r="H58" s="156" t="s">
        <v>20</v>
      </c>
      <c r="I58" s="37">
        <v>0.4</v>
      </c>
      <c r="J58" s="29">
        <f t="shared" si="45"/>
        <v>400</v>
      </c>
      <c r="K58" s="38">
        <v>90</v>
      </c>
      <c r="L58" s="38">
        <v>85</v>
      </c>
      <c r="M58" s="39">
        <v>130</v>
      </c>
      <c r="N58" s="29">
        <v>74</v>
      </c>
      <c r="O58" s="124" t="s">
        <v>30</v>
      </c>
      <c r="P58" s="126" t="s">
        <v>737</v>
      </c>
      <c r="Q58" s="38" t="s">
        <v>737</v>
      </c>
      <c r="R58" s="38" t="s">
        <v>737</v>
      </c>
      <c r="S58" s="38" t="s">
        <v>737</v>
      </c>
      <c r="T58" s="38" t="s">
        <v>737</v>
      </c>
      <c r="U58" s="128" t="s">
        <v>737</v>
      </c>
      <c r="V58" s="135">
        <v>6224008616047</v>
      </c>
      <c r="W58" s="44" t="s">
        <v>87</v>
      </c>
      <c r="X58" s="42">
        <v>0</v>
      </c>
      <c r="Y58" s="136">
        <v>36</v>
      </c>
      <c r="Z58" s="133" t="s">
        <v>751</v>
      </c>
      <c r="AA58" s="67">
        <v>36</v>
      </c>
      <c r="AB58" s="35" t="str">
        <f t="shared" si="37"/>
        <v>Set</v>
      </c>
      <c r="AC58" s="38">
        <v>44.5</v>
      </c>
      <c r="AD58" s="38">
        <v>38.299999999999997</v>
      </c>
      <c r="AE58" s="38">
        <v>45.6</v>
      </c>
      <c r="AF58" s="68">
        <f t="shared" si="44"/>
        <v>7.771836E-2</v>
      </c>
      <c r="AG58" s="37">
        <f t="shared" si="1"/>
        <v>2.6639999999999997</v>
      </c>
      <c r="AH58" s="114">
        <v>4</v>
      </c>
      <c r="AI58" s="118">
        <f t="shared" si="22"/>
        <v>874.9541292430772</v>
      </c>
      <c r="AJ58" s="29">
        <f t="shared" si="23"/>
        <v>31498.348652750778</v>
      </c>
      <c r="AK58" s="29">
        <f t="shared" si="24"/>
        <v>360.27522968832591</v>
      </c>
      <c r="AL58" s="29">
        <f t="shared" si="25"/>
        <v>12969.908268779733</v>
      </c>
      <c r="AM58" s="29">
        <f t="shared" si="26"/>
        <v>1415.3669737755661</v>
      </c>
      <c r="AN58" s="30">
        <f t="shared" si="27"/>
        <v>50953.211055920379</v>
      </c>
      <c r="AO58" s="29">
        <f t="shared" si="28"/>
        <v>35.384174344389152</v>
      </c>
      <c r="AP58" s="119">
        <f t="shared" si="29"/>
        <v>1273.8302763980096</v>
      </c>
      <c r="AQ58" s="99"/>
      <c r="AR58" s="13">
        <f t="shared" si="30"/>
        <v>0</v>
      </c>
      <c r="AS58" s="11">
        <f t="shared" si="31"/>
        <v>0</v>
      </c>
      <c r="AT58" s="11">
        <f t="shared" si="32"/>
        <v>0</v>
      </c>
      <c r="AU58" s="11">
        <f t="shared" si="33"/>
        <v>0</v>
      </c>
      <c r="AV58" s="19" t="str">
        <f t="shared" si="39"/>
        <v>Set</v>
      </c>
      <c r="AW58" s="106">
        <f t="shared" si="38"/>
        <v>48</v>
      </c>
      <c r="AX58" s="107">
        <f t="shared" si="34"/>
        <v>0</v>
      </c>
    </row>
    <row r="59" spans="1:64" ht="55.05" customHeight="1" x14ac:dyDescent="0.3">
      <c r="A59" s="21">
        <v>32</v>
      </c>
      <c r="B59" s="34" t="s">
        <v>167</v>
      </c>
      <c r="C59" s="38" t="s">
        <v>166</v>
      </c>
      <c r="D59" s="45" t="s">
        <v>168</v>
      </c>
      <c r="E59" s="154"/>
      <c r="F59" s="159" t="s">
        <v>97</v>
      </c>
      <c r="G59" s="160">
        <v>42</v>
      </c>
      <c r="H59" s="156" t="s">
        <v>20</v>
      </c>
      <c r="I59" s="37">
        <v>0.4</v>
      </c>
      <c r="J59" s="29">
        <f t="shared" si="45"/>
        <v>400</v>
      </c>
      <c r="K59" s="38">
        <v>80</v>
      </c>
      <c r="L59" s="38">
        <v>80</v>
      </c>
      <c r="M59" s="39">
        <v>120</v>
      </c>
      <c r="N59" s="29">
        <v>90</v>
      </c>
      <c r="O59" s="125" t="s">
        <v>30</v>
      </c>
      <c r="P59" s="126" t="s">
        <v>737</v>
      </c>
      <c r="Q59" s="38" t="s">
        <v>737</v>
      </c>
      <c r="R59" s="38" t="s">
        <v>737</v>
      </c>
      <c r="S59" s="38" t="s">
        <v>737</v>
      </c>
      <c r="T59" s="38" t="s">
        <v>737</v>
      </c>
      <c r="U59" s="128" t="s">
        <v>737</v>
      </c>
      <c r="V59" s="135">
        <v>6224008616146</v>
      </c>
      <c r="W59" s="44" t="s">
        <v>756</v>
      </c>
      <c r="X59" s="42">
        <v>0</v>
      </c>
      <c r="Y59" s="136">
        <v>36</v>
      </c>
      <c r="Z59" s="133" t="s">
        <v>751</v>
      </c>
      <c r="AA59" s="67">
        <v>36</v>
      </c>
      <c r="AB59" s="35" t="str">
        <f t="shared" si="37"/>
        <v>Set</v>
      </c>
      <c r="AC59" s="38">
        <v>47.5</v>
      </c>
      <c r="AD59" s="38">
        <v>37.9</v>
      </c>
      <c r="AE59" s="38">
        <v>21.7</v>
      </c>
      <c r="AF59" s="68">
        <f t="shared" si="44"/>
        <v>3.9065424999999994E-2</v>
      </c>
      <c r="AG59" s="37">
        <f t="shared" si="1"/>
        <v>3.2399999999999998</v>
      </c>
      <c r="AH59" s="114">
        <v>3.3</v>
      </c>
      <c r="AI59" s="118">
        <f t="shared" si="22"/>
        <v>1740.6696586559601</v>
      </c>
      <c r="AJ59" s="29">
        <f t="shared" si="23"/>
        <v>62664.107711614561</v>
      </c>
      <c r="AK59" s="29">
        <f t="shared" si="24"/>
        <v>716.7463300348071</v>
      </c>
      <c r="AL59" s="29">
        <f t="shared" si="25"/>
        <v>25802.867881253056</v>
      </c>
      <c r="AM59" s="29">
        <f t="shared" si="26"/>
        <v>2815.7891537081709</v>
      </c>
      <c r="AN59" s="30">
        <f t="shared" si="27"/>
        <v>101368.40953349415</v>
      </c>
      <c r="AO59" s="29">
        <f t="shared" si="28"/>
        <v>70.394728842704268</v>
      </c>
      <c r="AP59" s="119">
        <f t="shared" si="29"/>
        <v>2534.2102383373535</v>
      </c>
      <c r="AQ59" s="99"/>
      <c r="AR59" s="13">
        <f t="shared" si="30"/>
        <v>0</v>
      </c>
      <c r="AS59" s="11">
        <f t="shared" si="31"/>
        <v>0</v>
      </c>
      <c r="AT59" s="11">
        <f t="shared" si="32"/>
        <v>0</v>
      </c>
      <c r="AU59" s="11">
        <f t="shared" si="33"/>
        <v>0</v>
      </c>
      <c r="AV59" s="19" t="str">
        <f t="shared" si="39"/>
        <v>Set</v>
      </c>
      <c r="AW59" s="106">
        <f t="shared" si="38"/>
        <v>42</v>
      </c>
      <c r="AX59" s="107">
        <f t="shared" si="34"/>
        <v>0</v>
      </c>
    </row>
    <row r="60" spans="1:64" ht="55.05" customHeight="1" x14ac:dyDescent="0.3">
      <c r="A60" s="21">
        <v>33</v>
      </c>
      <c r="B60" s="34" t="s">
        <v>169</v>
      </c>
      <c r="C60" s="38" t="s">
        <v>150</v>
      </c>
      <c r="D60" s="45" t="s">
        <v>170</v>
      </c>
      <c r="E60" s="154"/>
      <c r="F60" s="159" t="s">
        <v>97</v>
      </c>
      <c r="G60" s="160">
        <v>55</v>
      </c>
      <c r="H60" s="156" t="s">
        <v>20</v>
      </c>
      <c r="I60" s="37">
        <v>0.45</v>
      </c>
      <c r="J60" s="29">
        <f t="shared" si="45"/>
        <v>450</v>
      </c>
      <c r="K60" s="38">
        <v>120</v>
      </c>
      <c r="L60" s="38">
        <v>80</v>
      </c>
      <c r="M60" s="39">
        <v>110</v>
      </c>
      <c r="N60" s="29">
        <v>134</v>
      </c>
      <c r="O60" s="125" t="s">
        <v>30</v>
      </c>
      <c r="P60" s="126" t="s">
        <v>737</v>
      </c>
      <c r="Q60" s="38" t="s">
        <v>737</v>
      </c>
      <c r="R60" s="38" t="s">
        <v>737</v>
      </c>
      <c r="S60" s="38" t="s">
        <v>737</v>
      </c>
      <c r="T60" s="38" t="s">
        <v>737</v>
      </c>
      <c r="U60" s="128" t="s">
        <v>737</v>
      </c>
      <c r="V60" s="135">
        <v>6224008616726</v>
      </c>
      <c r="W60" s="44" t="s">
        <v>756</v>
      </c>
      <c r="X60" s="42">
        <v>0</v>
      </c>
      <c r="Y60" s="136">
        <v>24</v>
      </c>
      <c r="Z60" s="133" t="s">
        <v>751</v>
      </c>
      <c r="AA60" s="67">
        <v>24</v>
      </c>
      <c r="AB60" s="35" t="str">
        <f t="shared" si="37"/>
        <v>Set</v>
      </c>
      <c r="AC60" s="38">
        <v>50.7</v>
      </c>
      <c r="AD60" s="38">
        <v>27.500000000000004</v>
      </c>
      <c r="AE60" s="38">
        <v>33.4</v>
      </c>
      <c r="AF60" s="68">
        <f t="shared" si="44"/>
        <v>4.6567950000000011E-2</v>
      </c>
      <c r="AG60" s="37">
        <f t="shared" si="1"/>
        <v>3.2160000000000002</v>
      </c>
      <c r="AH60" s="114">
        <v>3.7</v>
      </c>
      <c r="AI60" s="118">
        <f t="shared" si="22"/>
        <v>1460.2317688453106</v>
      </c>
      <c r="AJ60" s="29">
        <f t="shared" si="23"/>
        <v>35045.562452287457</v>
      </c>
      <c r="AK60" s="29">
        <f t="shared" si="24"/>
        <v>601.27190481865728</v>
      </c>
      <c r="AL60" s="29">
        <f t="shared" si="25"/>
        <v>14430.525715647775</v>
      </c>
      <c r="AM60" s="29">
        <f t="shared" si="26"/>
        <v>2362.1396260732968</v>
      </c>
      <c r="AN60" s="30">
        <f t="shared" si="27"/>
        <v>56691.351025759126</v>
      </c>
      <c r="AO60" s="29">
        <f t="shared" si="28"/>
        <v>59.053490651832419</v>
      </c>
      <c r="AP60" s="119">
        <f t="shared" si="29"/>
        <v>1417.2837756439781</v>
      </c>
      <c r="AQ60" s="99"/>
      <c r="AR60" s="13">
        <f t="shared" si="30"/>
        <v>0</v>
      </c>
      <c r="AS60" s="11">
        <f t="shared" si="31"/>
        <v>0</v>
      </c>
      <c r="AT60" s="11">
        <f t="shared" si="32"/>
        <v>0</v>
      </c>
      <c r="AU60" s="11">
        <f t="shared" si="33"/>
        <v>0</v>
      </c>
      <c r="AV60" s="19" t="str">
        <f t="shared" si="39"/>
        <v>Set</v>
      </c>
      <c r="AW60" s="106">
        <f t="shared" si="38"/>
        <v>55</v>
      </c>
      <c r="AX60" s="107">
        <f t="shared" si="34"/>
        <v>0</v>
      </c>
    </row>
    <row r="61" spans="1:64" ht="55.05" customHeight="1" x14ac:dyDescent="0.3">
      <c r="A61" s="21">
        <v>34</v>
      </c>
      <c r="B61" s="34" t="s">
        <v>171</v>
      </c>
      <c r="C61" s="38" t="s">
        <v>166</v>
      </c>
      <c r="D61" s="45" t="s">
        <v>172</v>
      </c>
      <c r="E61" s="154"/>
      <c r="F61" s="159" t="s">
        <v>97</v>
      </c>
      <c r="G61" s="160">
        <v>46</v>
      </c>
      <c r="H61" s="156" t="s">
        <v>20</v>
      </c>
      <c r="I61" s="37">
        <v>0.4</v>
      </c>
      <c r="J61" s="29">
        <f t="shared" si="45"/>
        <v>400</v>
      </c>
      <c r="K61" s="38">
        <v>80</v>
      </c>
      <c r="L61" s="38">
        <v>80</v>
      </c>
      <c r="M61" s="39">
        <v>110</v>
      </c>
      <c r="N61" s="29">
        <v>107</v>
      </c>
      <c r="O61" s="125" t="s">
        <v>30</v>
      </c>
      <c r="P61" s="126" t="s">
        <v>737</v>
      </c>
      <c r="Q61" s="38" t="s">
        <v>737</v>
      </c>
      <c r="R61" s="38" t="s">
        <v>737</v>
      </c>
      <c r="S61" s="38" t="s">
        <v>737</v>
      </c>
      <c r="T61" s="38" t="s">
        <v>737</v>
      </c>
      <c r="U61" s="128" t="s">
        <v>737</v>
      </c>
      <c r="V61" s="135">
        <v>6224008616061</v>
      </c>
      <c r="W61" s="44" t="s">
        <v>756</v>
      </c>
      <c r="X61" s="42">
        <v>0</v>
      </c>
      <c r="Y61" s="136">
        <v>48</v>
      </c>
      <c r="Z61" s="133" t="s">
        <v>751</v>
      </c>
      <c r="AA61" s="67">
        <v>48</v>
      </c>
      <c r="AB61" s="35" t="str">
        <f t="shared" si="37"/>
        <v>Set</v>
      </c>
      <c r="AC61" s="38">
        <v>41.5</v>
      </c>
      <c r="AD61" s="38">
        <v>29.5</v>
      </c>
      <c r="AE61" s="38">
        <v>28.499999999999996</v>
      </c>
      <c r="AF61" s="68">
        <f t="shared" si="44"/>
        <v>3.4891124999999995E-2</v>
      </c>
      <c r="AG61" s="37">
        <f t="shared" si="1"/>
        <v>5.1360000000000001</v>
      </c>
      <c r="AH61" s="114">
        <v>4.95</v>
      </c>
      <c r="AI61" s="118">
        <f t="shared" si="22"/>
        <v>1948.9196751322868</v>
      </c>
      <c r="AJ61" s="29">
        <f t="shared" si="23"/>
        <v>93548.144406349762</v>
      </c>
      <c r="AK61" s="29">
        <f t="shared" si="24"/>
        <v>802.49633681917692</v>
      </c>
      <c r="AL61" s="29">
        <f t="shared" si="25"/>
        <v>38519.82416732049</v>
      </c>
      <c r="AM61" s="29">
        <f t="shared" si="26"/>
        <v>3152.6641803610523</v>
      </c>
      <c r="AN61" s="30">
        <f t="shared" si="27"/>
        <v>151327.8806573305</v>
      </c>
      <c r="AO61" s="29">
        <f t="shared" si="28"/>
        <v>78.816604509026305</v>
      </c>
      <c r="AP61" s="119">
        <f t="shared" si="29"/>
        <v>3783.1970164332624</v>
      </c>
      <c r="AQ61" s="99"/>
      <c r="AR61" s="13">
        <f t="shared" si="30"/>
        <v>0</v>
      </c>
      <c r="AS61" s="11">
        <f t="shared" si="31"/>
        <v>0</v>
      </c>
      <c r="AT61" s="11">
        <f t="shared" si="32"/>
        <v>0</v>
      </c>
      <c r="AU61" s="11">
        <f t="shared" si="33"/>
        <v>0</v>
      </c>
      <c r="AV61" s="19" t="str">
        <f t="shared" si="39"/>
        <v>Set</v>
      </c>
      <c r="AW61" s="106">
        <f t="shared" si="38"/>
        <v>46</v>
      </c>
      <c r="AX61" s="107">
        <f t="shared" si="34"/>
        <v>0</v>
      </c>
    </row>
    <row r="62" spans="1:64" ht="55.05" customHeight="1" x14ac:dyDescent="0.3">
      <c r="A62" s="21">
        <v>35</v>
      </c>
      <c r="B62" s="34" t="s">
        <v>173</v>
      </c>
      <c r="C62" s="38" t="s">
        <v>174</v>
      </c>
      <c r="D62" s="45" t="s">
        <v>175</v>
      </c>
      <c r="E62" s="154"/>
      <c r="F62" s="159" t="s">
        <v>743</v>
      </c>
      <c r="G62" s="160">
        <v>52</v>
      </c>
      <c r="H62" s="156" t="s">
        <v>20</v>
      </c>
      <c r="I62" s="37">
        <v>0.3</v>
      </c>
      <c r="J62" s="29">
        <f t="shared" si="45"/>
        <v>300</v>
      </c>
      <c r="K62" s="38">
        <v>105</v>
      </c>
      <c r="L62" s="38">
        <v>80</v>
      </c>
      <c r="M62" s="39">
        <v>85</v>
      </c>
      <c r="N62" s="29">
        <v>70</v>
      </c>
      <c r="O62" s="124" t="s">
        <v>30</v>
      </c>
      <c r="P62" s="126" t="s">
        <v>734</v>
      </c>
      <c r="Q62" s="38" t="s">
        <v>737</v>
      </c>
      <c r="R62" s="38" t="s">
        <v>77</v>
      </c>
      <c r="S62" s="38" t="s">
        <v>77</v>
      </c>
      <c r="T62" s="41" t="s">
        <v>77</v>
      </c>
      <c r="U62" s="127" t="s">
        <v>77</v>
      </c>
      <c r="V62" s="135">
        <v>6224008616238</v>
      </c>
      <c r="W62" s="44" t="s">
        <v>53</v>
      </c>
      <c r="X62" s="42">
        <v>0</v>
      </c>
      <c r="Y62" s="136">
        <v>48</v>
      </c>
      <c r="Z62" s="133" t="s">
        <v>751</v>
      </c>
      <c r="AA62" s="67">
        <v>48</v>
      </c>
      <c r="AB62" s="35" t="str">
        <f t="shared" si="37"/>
        <v>Adet</v>
      </c>
      <c r="AC62" s="38">
        <v>45.2</v>
      </c>
      <c r="AD62" s="38">
        <v>30</v>
      </c>
      <c r="AE62" s="38">
        <v>33.5</v>
      </c>
      <c r="AF62" s="68">
        <f t="shared" si="44"/>
        <v>4.5426000000000001E-2</v>
      </c>
      <c r="AG62" s="37">
        <f t="shared" si="1"/>
        <v>3.3600000000000003</v>
      </c>
      <c r="AH62" s="114">
        <v>4</v>
      </c>
      <c r="AI62" s="118">
        <f t="shared" si="22"/>
        <v>1496.9400783692158</v>
      </c>
      <c r="AJ62" s="29">
        <f t="shared" si="23"/>
        <v>71853.123761722352</v>
      </c>
      <c r="AK62" s="29">
        <f t="shared" si="24"/>
        <v>616.38709109320655</v>
      </c>
      <c r="AL62" s="29">
        <f t="shared" si="25"/>
        <v>29586.580372473916</v>
      </c>
      <c r="AM62" s="29">
        <f t="shared" si="26"/>
        <v>2421.5207150090255</v>
      </c>
      <c r="AN62" s="30">
        <f t="shared" si="27"/>
        <v>116232.99432043322</v>
      </c>
      <c r="AO62" s="29">
        <f t="shared" si="28"/>
        <v>60.538017875225641</v>
      </c>
      <c r="AP62" s="119">
        <f t="shared" si="29"/>
        <v>2905.8248580108307</v>
      </c>
      <c r="AQ62" s="99"/>
      <c r="AR62" s="13">
        <f t="shared" si="30"/>
        <v>0</v>
      </c>
      <c r="AS62" s="11">
        <f t="shared" si="31"/>
        <v>0</v>
      </c>
      <c r="AT62" s="11">
        <f t="shared" si="32"/>
        <v>0</v>
      </c>
      <c r="AU62" s="11">
        <f t="shared" si="33"/>
        <v>0</v>
      </c>
      <c r="AV62" s="19" t="str">
        <f t="shared" si="39"/>
        <v>Adet</v>
      </c>
      <c r="AW62" s="106">
        <f t="shared" si="38"/>
        <v>52</v>
      </c>
      <c r="AX62" s="107">
        <f t="shared" si="34"/>
        <v>0</v>
      </c>
    </row>
    <row r="63" spans="1:64" ht="55.05" customHeight="1" x14ac:dyDescent="0.3">
      <c r="A63" s="21">
        <v>36</v>
      </c>
      <c r="B63" s="34" t="s">
        <v>176</v>
      </c>
      <c r="C63" s="38" t="s">
        <v>62</v>
      </c>
      <c r="D63" s="45" t="s">
        <v>177</v>
      </c>
      <c r="E63" s="154"/>
      <c r="F63" s="159" t="s">
        <v>743</v>
      </c>
      <c r="G63" s="160">
        <v>36</v>
      </c>
      <c r="H63" s="156" t="s">
        <v>20</v>
      </c>
      <c r="I63" s="37">
        <v>0.5</v>
      </c>
      <c r="J63" s="29">
        <f t="shared" ref="J63:J71" si="46">I63*1000</f>
        <v>500</v>
      </c>
      <c r="K63" s="38">
        <v>80</v>
      </c>
      <c r="L63" s="38">
        <v>75</v>
      </c>
      <c r="M63" s="39">
        <v>225</v>
      </c>
      <c r="N63" s="29">
        <v>67</v>
      </c>
      <c r="O63" s="124" t="s">
        <v>40</v>
      </c>
      <c r="P63" s="126" t="s">
        <v>734</v>
      </c>
      <c r="Q63" s="38" t="s">
        <v>734</v>
      </c>
      <c r="R63" s="38" t="s">
        <v>737</v>
      </c>
      <c r="S63" s="38" t="s">
        <v>737</v>
      </c>
      <c r="T63" s="38" t="s">
        <v>734</v>
      </c>
      <c r="U63" s="128" t="s">
        <v>737</v>
      </c>
      <c r="V63" s="135">
        <v>6224009300105</v>
      </c>
      <c r="W63" s="44" t="s">
        <v>51</v>
      </c>
      <c r="X63" s="42">
        <v>0</v>
      </c>
      <c r="Y63" s="136">
        <v>24</v>
      </c>
      <c r="Z63" s="133" t="s">
        <v>751</v>
      </c>
      <c r="AA63" s="67">
        <v>24</v>
      </c>
      <c r="AB63" s="35" t="str">
        <f t="shared" si="37"/>
        <v>Adet</v>
      </c>
      <c r="AC63" s="38">
        <v>50.8</v>
      </c>
      <c r="AD63" s="38">
        <v>31.5</v>
      </c>
      <c r="AE63" s="38">
        <v>23.5</v>
      </c>
      <c r="AF63" s="68">
        <f t="shared" si="44"/>
        <v>3.7604699999999998E-2</v>
      </c>
      <c r="AG63" s="37">
        <f t="shared" si="1"/>
        <v>1.6080000000000001</v>
      </c>
      <c r="AH63" s="114">
        <v>2.0499999999999998</v>
      </c>
      <c r="AI63" s="118">
        <f t="shared" si="22"/>
        <v>1808.2846027225321</v>
      </c>
      <c r="AJ63" s="29">
        <f t="shared" si="23"/>
        <v>43398.830465340769</v>
      </c>
      <c r="AK63" s="29">
        <f t="shared" si="24"/>
        <v>744.58777759163092</v>
      </c>
      <c r="AL63" s="29">
        <f t="shared" si="25"/>
        <v>17870.106662199141</v>
      </c>
      <c r="AM63" s="29">
        <f t="shared" si="26"/>
        <v>2925.1662691099787</v>
      </c>
      <c r="AN63" s="30">
        <f t="shared" si="27"/>
        <v>70203.990458639484</v>
      </c>
      <c r="AO63" s="29">
        <f t="shared" si="28"/>
        <v>73.129156727749461</v>
      </c>
      <c r="AP63" s="119">
        <f t="shared" si="29"/>
        <v>1755.0997614659871</v>
      </c>
      <c r="AQ63" s="99"/>
      <c r="AR63" s="13">
        <f t="shared" si="30"/>
        <v>0</v>
      </c>
      <c r="AS63" s="11">
        <f t="shared" si="31"/>
        <v>0</v>
      </c>
      <c r="AT63" s="11">
        <f t="shared" si="32"/>
        <v>0</v>
      </c>
      <c r="AU63" s="11">
        <f t="shared" si="33"/>
        <v>0</v>
      </c>
      <c r="AV63" s="19" t="str">
        <f t="shared" si="39"/>
        <v>Adet</v>
      </c>
      <c r="AW63" s="106">
        <f t="shared" si="38"/>
        <v>36</v>
      </c>
      <c r="AX63" s="107">
        <f t="shared" si="34"/>
        <v>0</v>
      </c>
    </row>
    <row r="64" spans="1:64" ht="55.05" customHeight="1" x14ac:dyDescent="0.3">
      <c r="A64" s="21">
        <v>37</v>
      </c>
      <c r="B64" s="34" t="s">
        <v>178</v>
      </c>
      <c r="C64" s="38" t="s">
        <v>62</v>
      </c>
      <c r="D64" s="45" t="s">
        <v>179</v>
      </c>
      <c r="E64" s="154"/>
      <c r="F64" s="159" t="s">
        <v>743</v>
      </c>
      <c r="G64" s="160">
        <v>36</v>
      </c>
      <c r="H64" s="156" t="s">
        <v>20</v>
      </c>
      <c r="I64" s="37">
        <v>0.5</v>
      </c>
      <c r="J64" s="29">
        <f t="shared" si="46"/>
        <v>500</v>
      </c>
      <c r="K64" s="38">
        <v>80</v>
      </c>
      <c r="L64" s="38">
        <v>60</v>
      </c>
      <c r="M64" s="39">
        <v>210</v>
      </c>
      <c r="N64" s="29">
        <v>58</v>
      </c>
      <c r="O64" s="124" t="s">
        <v>40</v>
      </c>
      <c r="P64" s="126" t="s">
        <v>734</v>
      </c>
      <c r="Q64" s="38" t="s">
        <v>734</v>
      </c>
      <c r="R64" s="38" t="s">
        <v>737</v>
      </c>
      <c r="S64" s="38" t="s">
        <v>737</v>
      </c>
      <c r="T64" s="38" t="s">
        <v>734</v>
      </c>
      <c r="U64" s="128" t="s">
        <v>737</v>
      </c>
      <c r="V64" s="135">
        <v>6224009300174</v>
      </c>
      <c r="W64" s="44" t="s">
        <v>51</v>
      </c>
      <c r="X64" s="42">
        <v>0</v>
      </c>
      <c r="Y64" s="136">
        <v>24</v>
      </c>
      <c r="Z64" s="133" t="s">
        <v>751</v>
      </c>
      <c r="AA64" s="67">
        <v>24</v>
      </c>
      <c r="AB64" s="35" t="str">
        <f t="shared" si="37"/>
        <v>Adet</v>
      </c>
      <c r="AC64" s="38">
        <v>47.5</v>
      </c>
      <c r="AD64" s="38">
        <v>32.5</v>
      </c>
      <c r="AE64" s="38">
        <v>22</v>
      </c>
      <c r="AF64" s="68">
        <f t="shared" si="44"/>
        <v>3.39625E-2</v>
      </c>
      <c r="AG64" s="37">
        <f t="shared" si="1"/>
        <v>1.3920000000000001</v>
      </c>
      <c r="AH64" s="114">
        <v>1.8</v>
      </c>
      <c r="AI64" s="118">
        <f t="shared" si="22"/>
        <v>2002.2083179977917</v>
      </c>
      <c r="AJ64" s="29">
        <f t="shared" si="23"/>
        <v>48052.999631947001</v>
      </c>
      <c r="AK64" s="29">
        <f t="shared" si="24"/>
        <v>824.43871917556135</v>
      </c>
      <c r="AL64" s="29">
        <f t="shared" si="25"/>
        <v>19786.529260213472</v>
      </c>
      <c r="AM64" s="29">
        <f t="shared" si="26"/>
        <v>3238.8663967611337</v>
      </c>
      <c r="AN64" s="30">
        <f t="shared" si="27"/>
        <v>77732.793522267209</v>
      </c>
      <c r="AO64" s="29">
        <f t="shared" si="28"/>
        <v>80.97165991902834</v>
      </c>
      <c r="AP64" s="119">
        <f t="shared" si="29"/>
        <v>1943.3198380566801</v>
      </c>
      <c r="AQ64" s="99"/>
      <c r="AR64" s="13">
        <f t="shared" si="30"/>
        <v>0</v>
      </c>
      <c r="AS64" s="11">
        <f t="shared" si="31"/>
        <v>0</v>
      </c>
      <c r="AT64" s="11">
        <f t="shared" si="32"/>
        <v>0</v>
      </c>
      <c r="AU64" s="11">
        <f t="shared" si="33"/>
        <v>0</v>
      </c>
      <c r="AV64" s="19" t="str">
        <f t="shared" si="39"/>
        <v>Adet</v>
      </c>
      <c r="AW64" s="106">
        <f t="shared" si="38"/>
        <v>36</v>
      </c>
      <c r="AX64" s="107">
        <f t="shared" si="34"/>
        <v>0</v>
      </c>
    </row>
    <row r="65" spans="1:64" ht="55.05" customHeight="1" x14ac:dyDescent="0.3">
      <c r="A65" s="21">
        <v>38</v>
      </c>
      <c r="B65" s="34" t="s">
        <v>668</v>
      </c>
      <c r="C65" s="38" t="s">
        <v>71</v>
      </c>
      <c r="D65" s="45">
        <v>84</v>
      </c>
      <c r="E65" s="154"/>
      <c r="F65" s="159" t="s">
        <v>97</v>
      </c>
      <c r="G65" s="160">
        <v>108</v>
      </c>
      <c r="H65" s="156" t="s">
        <v>20</v>
      </c>
      <c r="I65" s="44" t="s">
        <v>669</v>
      </c>
      <c r="J65" s="30" t="s">
        <v>670</v>
      </c>
      <c r="K65" s="38">
        <v>210</v>
      </c>
      <c r="L65" s="38">
        <v>80</v>
      </c>
      <c r="M65" s="39">
        <v>250</v>
      </c>
      <c r="N65" s="29">
        <v>193</v>
      </c>
      <c r="O65" s="124" t="s">
        <v>76</v>
      </c>
      <c r="P65" s="126" t="s">
        <v>77</v>
      </c>
      <c r="Q65" s="38" t="s">
        <v>77</v>
      </c>
      <c r="R65" s="38" t="s">
        <v>737</v>
      </c>
      <c r="S65" s="38" t="s">
        <v>737</v>
      </c>
      <c r="T65" s="38" t="s">
        <v>77</v>
      </c>
      <c r="U65" s="128" t="s">
        <v>77</v>
      </c>
      <c r="V65" s="135">
        <v>6224009300846</v>
      </c>
      <c r="W65" s="44" t="s">
        <v>78</v>
      </c>
      <c r="X65" s="42">
        <v>0</v>
      </c>
      <c r="Y65" s="136">
        <v>12</v>
      </c>
      <c r="Z65" s="133" t="s">
        <v>751</v>
      </c>
      <c r="AA65" s="65">
        <v>12</v>
      </c>
      <c r="AB65" s="35" t="str">
        <f t="shared" si="37"/>
        <v>Set</v>
      </c>
      <c r="AC65" s="38">
        <v>67.8</v>
      </c>
      <c r="AD65" s="38">
        <v>30.8</v>
      </c>
      <c r="AE65" s="38">
        <v>24.6</v>
      </c>
      <c r="AF65" s="69">
        <f t="shared" si="44"/>
        <v>5.1370704000000003E-2</v>
      </c>
      <c r="AG65" s="37">
        <f t="shared" si="1"/>
        <v>2.3159999999999998</v>
      </c>
      <c r="AH65" s="114">
        <v>3.93</v>
      </c>
      <c r="AI65" s="118">
        <f>68/AF65</f>
        <v>1323.7116625849628</v>
      </c>
      <c r="AJ65" s="29">
        <f>AI65*AA65</f>
        <v>15884.539951019553</v>
      </c>
      <c r="AK65" s="29">
        <f>28/AF65</f>
        <v>545.05774341733763</v>
      </c>
      <c r="AL65" s="29">
        <f>AK65*AA65</f>
        <v>6540.6929210080516</v>
      </c>
      <c r="AM65" s="29">
        <f>110/AF65</f>
        <v>2141.2982777109692</v>
      </c>
      <c r="AN65" s="30">
        <f>AM65*AA65</f>
        <v>25695.57933253163</v>
      </c>
      <c r="AO65" s="29">
        <f>(1*1.1*2.5)/AF65</f>
        <v>53.532456942774232</v>
      </c>
      <c r="AP65" s="119">
        <f>AO65*AA65</f>
        <v>642.38948331329084</v>
      </c>
      <c r="AQ65" s="99"/>
      <c r="AR65" s="13">
        <f>AQ65*AA65</f>
        <v>0</v>
      </c>
      <c r="AS65" s="11">
        <f>AG65*AQ65</f>
        <v>0</v>
      </c>
      <c r="AT65" s="11">
        <f>AH65*AQ65</f>
        <v>0</v>
      </c>
      <c r="AU65" s="11">
        <f>AQ65*AF65</f>
        <v>0</v>
      </c>
      <c r="AV65" s="19" t="str">
        <f t="shared" ref="AV65:AW67" si="47">F65</f>
        <v>Set</v>
      </c>
      <c r="AW65" s="106">
        <f t="shared" si="47"/>
        <v>108</v>
      </c>
      <c r="AX65" s="107">
        <f t="shared" ref="AX65:AX67" si="48">AW65*AR65</f>
        <v>0</v>
      </c>
      <c r="AY65" s="2"/>
      <c r="BK65" s="7"/>
      <c r="BL65" s="7"/>
    </row>
    <row r="66" spans="1:64" ht="55.05" customHeight="1" x14ac:dyDescent="0.3">
      <c r="A66" s="21">
        <v>39</v>
      </c>
      <c r="B66" s="34" t="s">
        <v>671</v>
      </c>
      <c r="C66" s="38" t="s">
        <v>71</v>
      </c>
      <c r="D66" s="45">
        <v>85</v>
      </c>
      <c r="E66" s="154"/>
      <c r="F66" s="159" t="s">
        <v>97</v>
      </c>
      <c r="G66" s="160">
        <v>108</v>
      </c>
      <c r="H66" s="156" t="s">
        <v>20</v>
      </c>
      <c r="I66" s="44" t="s">
        <v>672</v>
      </c>
      <c r="J66" s="30" t="s">
        <v>673</v>
      </c>
      <c r="K66" s="38">
        <v>220</v>
      </c>
      <c r="L66" s="38">
        <v>75</v>
      </c>
      <c r="M66" s="39">
        <v>240</v>
      </c>
      <c r="N66" s="29">
        <v>197</v>
      </c>
      <c r="O66" s="124" t="s">
        <v>76</v>
      </c>
      <c r="P66" s="126" t="s">
        <v>77</v>
      </c>
      <c r="Q66" s="38" t="s">
        <v>77</v>
      </c>
      <c r="R66" s="38" t="s">
        <v>737</v>
      </c>
      <c r="S66" s="38" t="s">
        <v>737</v>
      </c>
      <c r="T66" s="38" t="s">
        <v>77</v>
      </c>
      <c r="U66" s="128" t="s">
        <v>77</v>
      </c>
      <c r="V66" s="135">
        <v>6224009300853</v>
      </c>
      <c r="W66" s="44" t="s">
        <v>78</v>
      </c>
      <c r="X66" s="42">
        <v>0</v>
      </c>
      <c r="Y66" s="136">
        <v>12</v>
      </c>
      <c r="Z66" s="133" t="s">
        <v>751</v>
      </c>
      <c r="AA66" s="65">
        <v>12</v>
      </c>
      <c r="AB66" s="35" t="str">
        <f t="shared" si="37"/>
        <v>Set</v>
      </c>
      <c r="AC66" s="38">
        <v>67</v>
      </c>
      <c r="AD66" s="38">
        <v>30.5</v>
      </c>
      <c r="AE66" s="38">
        <v>25.5</v>
      </c>
      <c r="AF66" s="69">
        <f t="shared" si="44"/>
        <v>5.2109250000000003E-2</v>
      </c>
      <c r="AG66" s="37">
        <f t="shared" si="1"/>
        <v>2.3639999999999999</v>
      </c>
      <c r="AH66" s="114">
        <v>3.85</v>
      </c>
      <c r="AI66" s="118">
        <f>68/AF66</f>
        <v>1304.950656553299</v>
      </c>
      <c r="AJ66" s="29">
        <f>AI66*AA66</f>
        <v>15659.407878639588</v>
      </c>
      <c r="AK66" s="29">
        <f>28/AF66</f>
        <v>537.33262328665251</v>
      </c>
      <c r="AL66" s="29">
        <f>AK66*AA66</f>
        <v>6447.9914794398301</v>
      </c>
      <c r="AM66" s="29">
        <f>110/AF66</f>
        <v>2110.9495914832778</v>
      </c>
      <c r="AN66" s="30">
        <f>AM66*AA66</f>
        <v>25331.395097799334</v>
      </c>
      <c r="AO66" s="29">
        <f>(1*1.1*2.5)/AF66</f>
        <v>52.773739787081944</v>
      </c>
      <c r="AP66" s="119">
        <f>AO66*AA66</f>
        <v>633.28487744498329</v>
      </c>
      <c r="AQ66" s="99"/>
      <c r="AR66" s="13">
        <f>AQ66*AA66</f>
        <v>0</v>
      </c>
      <c r="AS66" s="11">
        <f>AG66*AQ66</f>
        <v>0</v>
      </c>
      <c r="AT66" s="11">
        <f>AH66*AQ66</f>
        <v>0</v>
      </c>
      <c r="AU66" s="11">
        <f>AQ66*AF66</f>
        <v>0</v>
      </c>
      <c r="AV66" s="19" t="str">
        <f t="shared" si="47"/>
        <v>Set</v>
      </c>
      <c r="AW66" s="106">
        <f t="shared" si="47"/>
        <v>108</v>
      </c>
      <c r="AX66" s="107">
        <f t="shared" si="48"/>
        <v>0</v>
      </c>
      <c r="AY66" s="2"/>
      <c r="BK66" s="7"/>
      <c r="BL66" s="7"/>
    </row>
    <row r="67" spans="1:64" ht="55.05" customHeight="1" x14ac:dyDescent="0.3">
      <c r="A67" s="21">
        <v>40</v>
      </c>
      <c r="B67" s="34" t="s">
        <v>674</v>
      </c>
      <c r="C67" s="38" t="s">
        <v>71</v>
      </c>
      <c r="D67" s="45">
        <v>89</v>
      </c>
      <c r="E67" s="154"/>
      <c r="F67" s="159" t="s">
        <v>97</v>
      </c>
      <c r="G67" s="160">
        <v>108</v>
      </c>
      <c r="H67" s="156" t="s">
        <v>20</v>
      </c>
      <c r="I67" s="44" t="s">
        <v>675</v>
      </c>
      <c r="J67" s="30" t="s">
        <v>676</v>
      </c>
      <c r="K67" s="40">
        <v>220</v>
      </c>
      <c r="L67" s="40">
        <v>80</v>
      </c>
      <c r="M67" s="42">
        <v>230</v>
      </c>
      <c r="N67" s="29">
        <v>181</v>
      </c>
      <c r="O67" s="124" t="s">
        <v>76</v>
      </c>
      <c r="P67" s="126" t="s">
        <v>77</v>
      </c>
      <c r="Q67" s="38" t="s">
        <v>77</v>
      </c>
      <c r="R67" s="38" t="s">
        <v>737</v>
      </c>
      <c r="S67" s="38" t="s">
        <v>737</v>
      </c>
      <c r="T67" s="38" t="s">
        <v>77</v>
      </c>
      <c r="U67" s="128" t="s">
        <v>77</v>
      </c>
      <c r="V67" s="135">
        <v>6224009300891</v>
      </c>
      <c r="W67" s="44" t="s">
        <v>78</v>
      </c>
      <c r="X67" s="42">
        <v>0</v>
      </c>
      <c r="Y67" s="136">
        <v>12</v>
      </c>
      <c r="Z67" s="133" t="s">
        <v>751</v>
      </c>
      <c r="AA67" s="65">
        <v>12</v>
      </c>
      <c r="AB67" s="35" t="str">
        <f t="shared" si="37"/>
        <v>Set</v>
      </c>
      <c r="AC67" s="38">
        <v>67.8</v>
      </c>
      <c r="AD67" s="38">
        <v>30.8</v>
      </c>
      <c r="AE67" s="38">
        <v>24.6</v>
      </c>
      <c r="AF67" s="69">
        <f t="shared" si="44"/>
        <v>5.1370704000000003E-2</v>
      </c>
      <c r="AG67" s="37">
        <f t="shared" si="1"/>
        <v>2.1719999999999997</v>
      </c>
      <c r="AH67" s="114">
        <v>3.59</v>
      </c>
      <c r="AI67" s="118">
        <f>68/AF67</f>
        <v>1323.7116625849628</v>
      </c>
      <c r="AJ67" s="29">
        <f>AI67*AA67</f>
        <v>15884.539951019553</v>
      </c>
      <c r="AK67" s="29">
        <f>28/AF67</f>
        <v>545.05774341733763</v>
      </c>
      <c r="AL67" s="29">
        <f>AK67*AA67</f>
        <v>6540.6929210080516</v>
      </c>
      <c r="AM67" s="29">
        <f>110/AF67</f>
        <v>2141.2982777109692</v>
      </c>
      <c r="AN67" s="30">
        <f>AM67*AA67</f>
        <v>25695.57933253163</v>
      </c>
      <c r="AO67" s="29">
        <f>(1*1.1*2.5)/AF67</f>
        <v>53.532456942774232</v>
      </c>
      <c r="AP67" s="119">
        <f>AO67*AA67</f>
        <v>642.38948331329084</v>
      </c>
      <c r="AQ67" s="99"/>
      <c r="AR67" s="13">
        <f>AQ67*AA67</f>
        <v>0</v>
      </c>
      <c r="AS67" s="11">
        <f>AG67*AQ67</f>
        <v>0</v>
      </c>
      <c r="AT67" s="11">
        <f>AH67*AQ67</f>
        <v>0</v>
      </c>
      <c r="AU67" s="11">
        <f>AQ67*AF67</f>
        <v>0</v>
      </c>
      <c r="AV67" s="19" t="str">
        <f t="shared" si="47"/>
        <v>Set</v>
      </c>
      <c r="AW67" s="106">
        <f t="shared" si="47"/>
        <v>108</v>
      </c>
      <c r="AX67" s="107">
        <f t="shared" si="48"/>
        <v>0</v>
      </c>
      <c r="AY67" s="2"/>
      <c r="BK67" s="7"/>
      <c r="BL67" s="7"/>
    </row>
    <row r="68" spans="1:64" ht="55.05" customHeight="1" x14ac:dyDescent="0.3">
      <c r="A68" s="22">
        <v>1</v>
      </c>
      <c r="B68" s="34" t="s">
        <v>180</v>
      </c>
      <c r="C68" s="38" t="s">
        <v>181</v>
      </c>
      <c r="D68" s="36" t="s">
        <v>182</v>
      </c>
      <c r="E68" s="154"/>
      <c r="F68" s="159" t="s">
        <v>73</v>
      </c>
      <c r="G68" s="160">
        <v>119</v>
      </c>
      <c r="H68" s="156" t="s">
        <v>20</v>
      </c>
      <c r="I68" s="37">
        <v>0.86</v>
      </c>
      <c r="J68" s="29">
        <f t="shared" si="46"/>
        <v>860</v>
      </c>
      <c r="K68" s="38">
        <v>290</v>
      </c>
      <c r="L68" s="38">
        <v>95</v>
      </c>
      <c r="M68" s="39">
        <v>125</v>
      </c>
      <c r="N68" s="29">
        <v>243</v>
      </c>
      <c r="O68" s="124" t="s">
        <v>40</v>
      </c>
      <c r="P68" s="126" t="s">
        <v>735</v>
      </c>
      <c r="Q68" s="38" t="s">
        <v>734</v>
      </c>
      <c r="R68" s="38" t="s">
        <v>737</v>
      </c>
      <c r="S68" s="38" t="s">
        <v>737</v>
      </c>
      <c r="T68" s="38" t="s">
        <v>734</v>
      </c>
      <c r="U68" s="128" t="s">
        <v>737</v>
      </c>
      <c r="V68" s="135">
        <v>6224009300563</v>
      </c>
      <c r="W68" s="44" t="s">
        <v>51</v>
      </c>
      <c r="X68" s="42">
        <v>0</v>
      </c>
      <c r="Y68" s="136">
        <v>24</v>
      </c>
      <c r="Z68" s="133" t="s">
        <v>751</v>
      </c>
      <c r="AA68" s="67">
        <v>24</v>
      </c>
      <c r="AB68" s="35" t="str">
        <f t="shared" si="37"/>
        <v xml:space="preserve">Set </v>
      </c>
      <c r="AC68" s="38">
        <v>59.4</v>
      </c>
      <c r="AD68" s="38">
        <v>29.5</v>
      </c>
      <c r="AE68" s="38">
        <v>51.5</v>
      </c>
      <c r="AF68" s="68">
        <f>AC68*AD68*AE68/1000000</f>
        <v>9.0243450000000003E-2</v>
      </c>
      <c r="AG68" s="37">
        <f t="shared" si="1"/>
        <v>5.8319999999999999</v>
      </c>
      <c r="AH68" s="114">
        <v>6.9</v>
      </c>
      <c r="AI68" s="118">
        <f t="shared" si="22"/>
        <v>753.51729128263605</v>
      </c>
      <c r="AJ68" s="29">
        <f t="shared" si="23"/>
        <v>18084.414990783265</v>
      </c>
      <c r="AK68" s="29">
        <f t="shared" si="24"/>
        <v>310.27182582226186</v>
      </c>
      <c r="AL68" s="29">
        <f t="shared" si="25"/>
        <v>7446.5238197342842</v>
      </c>
      <c r="AM68" s="29">
        <f t="shared" si="26"/>
        <v>1218.9250300160288</v>
      </c>
      <c r="AN68" s="30">
        <f t="shared" si="27"/>
        <v>29254.200720384692</v>
      </c>
      <c r="AO68" s="29">
        <f t="shared" si="28"/>
        <v>30.473125750400719</v>
      </c>
      <c r="AP68" s="119">
        <f t="shared" si="29"/>
        <v>731.3550180096172</v>
      </c>
      <c r="AQ68" s="99"/>
      <c r="AR68" s="13">
        <f t="shared" si="30"/>
        <v>0</v>
      </c>
      <c r="AS68" s="11">
        <f t="shared" si="31"/>
        <v>0</v>
      </c>
      <c r="AT68" s="11">
        <f t="shared" si="32"/>
        <v>0</v>
      </c>
      <c r="AU68" s="11">
        <f t="shared" si="33"/>
        <v>0</v>
      </c>
      <c r="AV68" s="19" t="str">
        <f t="shared" ref="AV68:AV131" si="49">F68</f>
        <v xml:space="preserve">Set </v>
      </c>
      <c r="AW68" s="106">
        <f t="shared" ref="AW68:AW131" si="50">G68</f>
        <v>119</v>
      </c>
      <c r="AX68" s="107">
        <f t="shared" si="34"/>
        <v>0</v>
      </c>
    </row>
    <row r="69" spans="1:64" ht="55.05" customHeight="1" x14ac:dyDescent="0.3">
      <c r="A69" s="22">
        <v>2</v>
      </c>
      <c r="B69" s="34" t="s">
        <v>183</v>
      </c>
      <c r="C69" s="38" t="s">
        <v>181</v>
      </c>
      <c r="D69" s="36" t="s">
        <v>184</v>
      </c>
      <c r="E69" s="154"/>
      <c r="F69" s="159" t="s">
        <v>73</v>
      </c>
      <c r="G69" s="160">
        <v>92</v>
      </c>
      <c r="H69" s="156" t="s">
        <v>20</v>
      </c>
      <c r="I69" s="37">
        <v>0.4</v>
      </c>
      <c r="J69" s="29">
        <f t="shared" si="46"/>
        <v>400</v>
      </c>
      <c r="K69" s="38">
        <v>305</v>
      </c>
      <c r="L69" s="38">
        <v>75</v>
      </c>
      <c r="M69" s="39">
        <v>100</v>
      </c>
      <c r="N69" s="29">
        <v>148</v>
      </c>
      <c r="O69" s="124" t="s">
        <v>40</v>
      </c>
      <c r="P69" s="126" t="s">
        <v>735</v>
      </c>
      <c r="Q69" s="38" t="s">
        <v>734</v>
      </c>
      <c r="R69" s="38" t="s">
        <v>737</v>
      </c>
      <c r="S69" s="38" t="s">
        <v>737</v>
      </c>
      <c r="T69" s="38" t="s">
        <v>734</v>
      </c>
      <c r="U69" s="128" t="s">
        <v>737</v>
      </c>
      <c r="V69" s="135">
        <v>6224009300532</v>
      </c>
      <c r="W69" s="44" t="s">
        <v>51</v>
      </c>
      <c r="X69" s="42">
        <v>0</v>
      </c>
      <c r="Y69" s="136">
        <v>24</v>
      </c>
      <c r="Z69" s="133" t="s">
        <v>751</v>
      </c>
      <c r="AA69" s="67">
        <v>24</v>
      </c>
      <c r="AB69" s="35" t="str">
        <f t="shared" si="37"/>
        <v xml:space="preserve">Set </v>
      </c>
      <c r="AC69" s="38">
        <v>46.5</v>
      </c>
      <c r="AD69" s="38">
        <v>31.3</v>
      </c>
      <c r="AE69" s="38">
        <v>41</v>
      </c>
      <c r="AF69" s="68">
        <f>AC69*AD69*AE69/1000000</f>
        <v>5.9673450000000003E-2</v>
      </c>
      <c r="AG69" s="37">
        <f t="shared" si="1"/>
        <v>3.5519999999999996</v>
      </c>
      <c r="AH69" s="114">
        <v>4.59</v>
      </c>
      <c r="AI69" s="118">
        <f t="shared" si="22"/>
        <v>1139.5352539529724</v>
      </c>
      <c r="AJ69" s="29">
        <f t="shared" si="23"/>
        <v>27348.84609487134</v>
      </c>
      <c r="AK69" s="29">
        <f t="shared" si="24"/>
        <v>469.22039868651802</v>
      </c>
      <c r="AL69" s="29">
        <f t="shared" si="25"/>
        <v>11261.289568476433</v>
      </c>
      <c r="AM69" s="29">
        <f t="shared" si="26"/>
        <v>1843.3658519827493</v>
      </c>
      <c r="AN69" s="30">
        <f t="shared" si="27"/>
        <v>44240.780447585981</v>
      </c>
      <c r="AO69" s="29">
        <f t="shared" si="28"/>
        <v>46.084146299568737</v>
      </c>
      <c r="AP69" s="119">
        <f t="shared" si="29"/>
        <v>1106.0195111896496</v>
      </c>
      <c r="AQ69" s="99"/>
      <c r="AR69" s="13">
        <f t="shared" si="30"/>
        <v>0</v>
      </c>
      <c r="AS69" s="11">
        <f t="shared" si="31"/>
        <v>0</v>
      </c>
      <c r="AT69" s="11">
        <f t="shared" si="32"/>
        <v>0</v>
      </c>
      <c r="AU69" s="11">
        <f t="shared" si="33"/>
        <v>0</v>
      </c>
      <c r="AV69" s="19" t="str">
        <f t="shared" si="49"/>
        <v xml:space="preserve">Set </v>
      </c>
      <c r="AW69" s="106">
        <f t="shared" si="50"/>
        <v>92</v>
      </c>
      <c r="AX69" s="107">
        <f t="shared" si="34"/>
        <v>0</v>
      </c>
    </row>
    <row r="70" spans="1:64" ht="55.05" customHeight="1" x14ac:dyDescent="0.3">
      <c r="A70" s="22">
        <v>3</v>
      </c>
      <c r="B70" s="34" t="s">
        <v>185</v>
      </c>
      <c r="C70" s="38" t="s">
        <v>181</v>
      </c>
      <c r="D70" s="36" t="s">
        <v>186</v>
      </c>
      <c r="E70" s="154"/>
      <c r="F70" s="159" t="s">
        <v>73</v>
      </c>
      <c r="G70" s="160">
        <v>94</v>
      </c>
      <c r="H70" s="156" t="s">
        <v>20</v>
      </c>
      <c r="I70" s="37">
        <v>0.7</v>
      </c>
      <c r="J70" s="29">
        <f t="shared" si="46"/>
        <v>700</v>
      </c>
      <c r="K70" s="38">
        <v>225</v>
      </c>
      <c r="L70" s="38">
        <v>75</v>
      </c>
      <c r="M70" s="39">
        <v>160</v>
      </c>
      <c r="N70" s="29">
        <v>169</v>
      </c>
      <c r="O70" s="124" t="s">
        <v>40</v>
      </c>
      <c r="P70" s="126" t="s">
        <v>735</v>
      </c>
      <c r="Q70" s="38" t="s">
        <v>734</v>
      </c>
      <c r="R70" s="38" t="s">
        <v>737</v>
      </c>
      <c r="S70" s="38" t="s">
        <v>737</v>
      </c>
      <c r="T70" s="38" t="s">
        <v>734</v>
      </c>
      <c r="U70" s="128" t="s">
        <v>737</v>
      </c>
      <c r="V70" s="135">
        <v>6224009300549</v>
      </c>
      <c r="W70" s="44" t="s">
        <v>51</v>
      </c>
      <c r="X70" s="42">
        <v>0</v>
      </c>
      <c r="Y70" s="136">
        <v>24</v>
      </c>
      <c r="Z70" s="133" t="s">
        <v>751</v>
      </c>
      <c r="AA70" s="67">
        <v>24</v>
      </c>
      <c r="AB70" s="35" t="str">
        <f t="shared" ref="AB70:AB101" si="51">F70</f>
        <v xml:space="preserve">Set </v>
      </c>
      <c r="AC70" s="38">
        <v>46.2</v>
      </c>
      <c r="AD70" s="38">
        <v>31</v>
      </c>
      <c r="AE70" s="38">
        <v>48.6</v>
      </c>
      <c r="AF70" s="68">
        <f>AC70*AD70*AE70/1000000</f>
        <v>6.9604920000000001E-2</v>
      </c>
      <c r="AG70" s="37">
        <f t="shared" ref="AG70:AG133" si="52">(N70/1000)*AA70</f>
        <v>4.056</v>
      </c>
      <c r="AH70" s="114">
        <v>5.15</v>
      </c>
      <c r="AI70" s="118">
        <f t="shared" si="22"/>
        <v>976.94243452905334</v>
      </c>
      <c r="AJ70" s="29">
        <f t="shared" si="23"/>
        <v>23446.618428697278</v>
      </c>
      <c r="AK70" s="29">
        <f t="shared" si="24"/>
        <v>402.27041421784554</v>
      </c>
      <c r="AL70" s="29">
        <f t="shared" si="25"/>
        <v>9654.4899412282939</v>
      </c>
      <c r="AM70" s="29">
        <f t="shared" si="26"/>
        <v>1580.3480558558217</v>
      </c>
      <c r="AN70" s="30">
        <f t="shared" si="27"/>
        <v>37928.353340539717</v>
      </c>
      <c r="AO70" s="29">
        <f t="shared" si="28"/>
        <v>39.508701396395544</v>
      </c>
      <c r="AP70" s="119">
        <f t="shared" si="29"/>
        <v>948.20883351349312</v>
      </c>
      <c r="AQ70" s="99"/>
      <c r="AR70" s="13">
        <f t="shared" si="30"/>
        <v>0</v>
      </c>
      <c r="AS70" s="11">
        <f t="shared" si="31"/>
        <v>0</v>
      </c>
      <c r="AT70" s="11">
        <f t="shared" si="32"/>
        <v>0</v>
      </c>
      <c r="AU70" s="11">
        <f t="shared" si="33"/>
        <v>0</v>
      </c>
      <c r="AV70" s="19" t="str">
        <f t="shared" si="49"/>
        <v xml:space="preserve">Set </v>
      </c>
      <c r="AW70" s="106">
        <f t="shared" si="50"/>
        <v>94</v>
      </c>
      <c r="AX70" s="107">
        <f t="shared" si="34"/>
        <v>0</v>
      </c>
    </row>
    <row r="71" spans="1:64" ht="55.05" customHeight="1" x14ac:dyDescent="0.3">
      <c r="A71" s="22">
        <v>4</v>
      </c>
      <c r="B71" s="34" t="s">
        <v>187</v>
      </c>
      <c r="C71" s="38" t="s">
        <v>181</v>
      </c>
      <c r="D71" s="36" t="s">
        <v>188</v>
      </c>
      <c r="E71" s="154"/>
      <c r="F71" s="159" t="s">
        <v>73</v>
      </c>
      <c r="G71" s="160">
        <v>89</v>
      </c>
      <c r="H71" s="156" t="s">
        <v>20</v>
      </c>
      <c r="I71" s="37">
        <v>1.3</v>
      </c>
      <c r="J71" s="29">
        <f t="shared" si="46"/>
        <v>1300</v>
      </c>
      <c r="K71" s="38">
        <v>150</v>
      </c>
      <c r="L71" s="38">
        <v>75</v>
      </c>
      <c r="M71" s="39">
        <v>265</v>
      </c>
      <c r="N71" s="29">
        <v>152</v>
      </c>
      <c r="O71" s="124" t="s">
        <v>40</v>
      </c>
      <c r="P71" s="126" t="s">
        <v>735</v>
      </c>
      <c r="Q71" s="38" t="s">
        <v>734</v>
      </c>
      <c r="R71" s="38" t="s">
        <v>737</v>
      </c>
      <c r="S71" s="38" t="s">
        <v>737</v>
      </c>
      <c r="T71" s="38" t="s">
        <v>734</v>
      </c>
      <c r="U71" s="128" t="s">
        <v>737</v>
      </c>
      <c r="V71" s="135">
        <v>6224009300556</v>
      </c>
      <c r="W71" s="44" t="s">
        <v>51</v>
      </c>
      <c r="X71" s="42">
        <v>0</v>
      </c>
      <c r="Y71" s="136">
        <v>24</v>
      </c>
      <c r="Z71" s="133" t="s">
        <v>751</v>
      </c>
      <c r="AA71" s="67">
        <v>24</v>
      </c>
      <c r="AB71" s="35" t="str">
        <f t="shared" si="51"/>
        <v xml:space="preserve">Set </v>
      </c>
      <c r="AC71" s="38">
        <v>46.2</v>
      </c>
      <c r="AD71" s="38">
        <v>31</v>
      </c>
      <c r="AE71" s="38">
        <v>54</v>
      </c>
      <c r="AF71" s="68">
        <f>AC71*AD71*AE71/1000000</f>
        <v>7.7338799999999999E-2</v>
      </c>
      <c r="AG71" s="37">
        <f t="shared" si="52"/>
        <v>3.6479999999999997</v>
      </c>
      <c r="AH71" s="114">
        <v>4.93</v>
      </c>
      <c r="AI71" s="118">
        <f t="shared" si="22"/>
        <v>879.24819107614803</v>
      </c>
      <c r="AJ71" s="29">
        <f t="shared" si="23"/>
        <v>21101.956585827553</v>
      </c>
      <c r="AK71" s="29">
        <f t="shared" si="24"/>
        <v>362.04337279606096</v>
      </c>
      <c r="AL71" s="29">
        <f t="shared" si="25"/>
        <v>8689.0409471054627</v>
      </c>
      <c r="AM71" s="29">
        <f t="shared" si="26"/>
        <v>1422.3132502702395</v>
      </c>
      <c r="AN71" s="30">
        <f t="shared" si="27"/>
        <v>34135.518006485749</v>
      </c>
      <c r="AO71" s="29">
        <f t="shared" si="28"/>
        <v>35.557831256755989</v>
      </c>
      <c r="AP71" s="119">
        <f t="shared" si="29"/>
        <v>853.38795016214374</v>
      </c>
      <c r="AQ71" s="99"/>
      <c r="AR71" s="13">
        <f t="shared" si="30"/>
        <v>0</v>
      </c>
      <c r="AS71" s="11">
        <f t="shared" si="31"/>
        <v>0</v>
      </c>
      <c r="AT71" s="11">
        <f t="shared" si="32"/>
        <v>0</v>
      </c>
      <c r="AU71" s="11">
        <f t="shared" si="33"/>
        <v>0</v>
      </c>
      <c r="AV71" s="19" t="str">
        <f t="shared" si="49"/>
        <v xml:space="preserve">Set </v>
      </c>
      <c r="AW71" s="106">
        <f t="shared" si="50"/>
        <v>89</v>
      </c>
      <c r="AX71" s="107">
        <f t="shared" si="34"/>
        <v>0</v>
      </c>
    </row>
    <row r="72" spans="1:64" ht="55.05" customHeight="1" x14ac:dyDescent="0.3">
      <c r="A72" s="22">
        <v>5</v>
      </c>
      <c r="B72" s="34" t="s">
        <v>189</v>
      </c>
      <c r="C72" s="38" t="s">
        <v>181</v>
      </c>
      <c r="D72" s="43" t="s">
        <v>190</v>
      </c>
      <c r="E72" s="154"/>
      <c r="F72" s="159" t="s">
        <v>73</v>
      </c>
      <c r="G72" s="160">
        <v>98</v>
      </c>
      <c r="H72" s="156" t="s">
        <v>20</v>
      </c>
      <c r="I72" s="37" t="s">
        <v>191</v>
      </c>
      <c r="J72" s="29">
        <v>1400</v>
      </c>
      <c r="K72" s="38">
        <v>195</v>
      </c>
      <c r="L72" s="38">
        <v>95</v>
      </c>
      <c r="M72" s="39">
        <v>190</v>
      </c>
      <c r="N72" s="29">
        <v>204</v>
      </c>
      <c r="O72" s="124" t="s">
        <v>40</v>
      </c>
      <c r="P72" s="126" t="s">
        <v>734</v>
      </c>
      <c r="Q72" s="38" t="s">
        <v>734</v>
      </c>
      <c r="R72" s="38" t="s">
        <v>737</v>
      </c>
      <c r="S72" s="38" t="s">
        <v>737</v>
      </c>
      <c r="T72" s="38" t="s">
        <v>734</v>
      </c>
      <c r="U72" s="128" t="s">
        <v>737</v>
      </c>
      <c r="V72" s="135">
        <v>6224008616306</v>
      </c>
      <c r="W72" s="44" t="s">
        <v>53</v>
      </c>
      <c r="X72" s="42">
        <v>0</v>
      </c>
      <c r="Y72" s="136">
        <v>24</v>
      </c>
      <c r="Z72" s="133" t="s">
        <v>751</v>
      </c>
      <c r="AA72" s="67">
        <v>24</v>
      </c>
      <c r="AB72" s="35" t="str">
        <f t="shared" si="51"/>
        <v xml:space="preserve">Set </v>
      </c>
      <c r="AC72" s="38">
        <v>59.6</v>
      </c>
      <c r="AD72" s="38">
        <v>39.5</v>
      </c>
      <c r="AE72" s="38">
        <v>38</v>
      </c>
      <c r="AF72" s="68">
        <f>AC72*AD72*AE72/1000000</f>
        <v>8.94596E-2</v>
      </c>
      <c r="AG72" s="37">
        <f t="shared" si="52"/>
        <v>4.8959999999999999</v>
      </c>
      <c r="AH72" s="114">
        <v>6.2</v>
      </c>
      <c r="AI72" s="118">
        <f t="shared" si="22"/>
        <v>760.1196517757736</v>
      </c>
      <c r="AJ72" s="29">
        <f t="shared" si="23"/>
        <v>18242.871642618567</v>
      </c>
      <c r="AK72" s="29">
        <f t="shared" si="24"/>
        <v>312.99044484884797</v>
      </c>
      <c r="AL72" s="29">
        <f t="shared" si="25"/>
        <v>7511.7706763723509</v>
      </c>
      <c r="AM72" s="29">
        <f t="shared" si="26"/>
        <v>1229.6053190490456</v>
      </c>
      <c r="AN72" s="30">
        <f t="shared" si="27"/>
        <v>29510.527657177096</v>
      </c>
      <c r="AO72" s="29">
        <f t="shared" si="28"/>
        <v>30.740132976226139</v>
      </c>
      <c r="AP72" s="119">
        <f t="shared" si="29"/>
        <v>737.76319142942737</v>
      </c>
      <c r="AQ72" s="99"/>
      <c r="AR72" s="13">
        <f t="shared" si="30"/>
        <v>0</v>
      </c>
      <c r="AS72" s="11">
        <f t="shared" si="31"/>
        <v>0</v>
      </c>
      <c r="AT72" s="11">
        <f t="shared" si="32"/>
        <v>0</v>
      </c>
      <c r="AU72" s="11">
        <f t="shared" si="33"/>
        <v>0</v>
      </c>
      <c r="AV72" s="19" t="str">
        <f t="shared" si="49"/>
        <v xml:space="preserve">Set </v>
      </c>
      <c r="AW72" s="106">
        <f t="shared" si="50"/>
        <v>98</v>
      </c>
      <c r="AX72" s="107">
        <f t="shared" si="34"/>
        <v>0</v>
      </c>
    </row>
    <row r="73" spans="1:64" ht="54.9" customHeight="1" x14ac:dyDescent="0.3">
      <c r="A73" s="22">
        <v>6</v>
      </c>
      <c r="B73" s="34" t="s">
        <v>192</v>
      </c>
      <c r="C73" s="38" t="s">
        <v>193</v>
      </c>
      <c r="D73" s="43" t="s">
        <v>194</v>
      </c>
      <c r="E73" s="154"/>
      <c r="F73" s="159" t="s">
        <v>743</v>
      </c>
      <c r="G73" s="160">
        <v>26</v>
      </c>
      <c r="H73" s="156" t="s">
        <v>20</v>
      </c>
      <c r="I73" s="44">
        <v>0.45</v>
      </c>
      <c r="J73" s="29">
        <f t="shared" ref="J73:J78" si="53">I73*1000</f>
        <v>450</v>
      </c>
      <c r="K73" s="40">
        <v>70</v>
      </c>
      <c r="L73" s="40">
        <v>70</v>
      </c>
      <c r="M73" s="42">
        <v>115</v>
      </c>
      <c r="N73" s="30">
        <v>38</v>
      </c>
      <c r="O73" s="124" t="s">
        <v>40</v>
      </c>
      <c r="P73" s="126" t="s">
        <v>734</v>
      </c>
      <c r="Q73" s="38" t="s">
        <v>734</v>
      </c>
      <c r="R73" s="38" t="s">
        <v>737</v>
      </c>
      <c r="S73" s="38" t="s">
        <v>737</v>
      </c>
      <c r="T73" s="41" t="s">
        <v>734</v>
      </c>
      <c r="U73" s="127" t="s">
        <v>737</v>
      </c>
      <c r="V73" s="135">
        <v>6224010803879</v>
      </c>
      <c r="W73" s="44" t="s">
        <v>51</v>
      </c>
      <c r="X73" s="42">
        <v>0</v>
      </c>
      <c r="Y73" s="136">
        <v>48</v>
      </c>
      <c r="Z73" s="133" t="s">
        <v>751</v>
      </c>
      <c r="AA73" s="67">
        <v>48</v>
      </c>
      <c r="AB73" s="35" t="str">
        <f t="shared" si="51"/>
        <v>Adet</v>
      </c>
      <c r="AC73" s="38">
        <v>48</v>
      </c>
      <c r="AD73" s="38">
        <v>33</v>
      </c>
      <c r="AE73" s="38">
        <v>24</v>
      </c>
      <c r="AF73" s="68">
        <f>AE73*AD73*AC73/1000000</f>
        <v>3.8016000000000001E-2</v>
      </c>
      <c r="AG73" s="37">
        <f t="shared" si="52"/>
        <v>1.8239999999999998</v>
      </c>
      <c r="AH73" s="114">
        <v>2.38</v>
      </c>
      <c r="AI73" s="118">
        <f t="shared" si="22"/>
        <v>1788.7205387205386</v>
      </c>
      <c r="AJ73" s="29">
        <f t="shared" si="23"/>
        <v>85858.585858585851</v>
      </c>
      <c r="AK73" s="29">
        <f t="shared" si="24"/>
        <v>736.53198653198649</v>
      </c>
      <c r="AL73" s="29">
        <f t="shared" si="25"/>
        <v>35353.53535353535</v>
      </c>
      <c r="AM73" s="29">
        <f t="shared" si="26"/>
        <v>2893.5185185185182</v>
      </c>
      <c r="AN73" s="30">
        <f t="shared" si="27"/>
        <v>138888.88888888888</v>
      </c>
      <c r="AO73" s="29">
        <f t="shared" si="28"/>
        <v>72.337962962962962</v>
      </c>
      <c r="AP73" s="119">
        <f t="shared" si="29"/>
        <v>3472.2222222222222</v>
      </c>
      <c r="AQ73" s="99"/>
      <c r="AR73" s="13">
        <f t="shared" si="30"/>
        <v>0</v>
      </c>
      <c r="AS73" s="11">
        <f t="shared" si="31"/>
        <v>0</v>
      </c>
      <c r="AT73" s="11">
        <f t="shared" si="32"/>
        <v>0</v>
      </c>
      <c r="AU73" s="11">
        <f t="shared" si="33"/>
        <v>0</v>
      </c>
      <c r="AV73" s="19" t="str">
        <f t="shared" si="49"/>
        <v>Adet</v>
      </c>
      <c r="AW73" s="106">
        <f t="shared" si="50"/>
        <v>26</v>
      </c>
      <c r="AX73" s="107">
        <f t="shared" si="34"/>
        <v>0</v>
      </c>
    </row>
    <row r="74" spans="1:64" ht="55.05" customHeight="1" x14ac:dyDescent="0.3">
      <c r="A74" s="22">
        <v>7</v>
      </c>
      <c r="B74" s="34" t="s">
        <v>195</v>
      </c>
      <c r="C74" s="38" t="s">
        <v>193</v>
      </c>
      <c r="D74" s="43" t="s">
        <v>196</v>
      </c>
      <c r="E74" s="154"/>
      <c r="F74" s="159" t="s">
        <v>743</v>
      </c>
      <c r="G74" s="160">
        <v>39</v>
      </c>
      <c r="H74" s="156" t="s">
        <v>20</v>
      </c>
      <c r="I74" s="44">
        <v>0.9</v>
      </c>
      <c r="J74" s="29">
        <f t="shared" si="53"/>
        <v>900</v>
      </c>
      <c r="K74" s="40">
        <v>75</v>
      </c>
      <c r="L74" s="40">
        <v>75</v>
      </c>
      <c r="M74" s="42">
        <v>165</v>
      </c>
      <c r="N74" s="30">
        <v>56</v>
      </c>
      <c r="O74" s="124" t="s">
        <v>40</v>
      </c>
      <c r="P74" s="126" t="s">
        <v>734</v>
      </c>
      <c r="Q74" s="38" t="s">
        <v>734</v>
      </c>
      <c r="R74" s="38" t="s">
        <v>737</v>
      </c>
      <c r="S74" s="38" t="s">
        <v>737</v>
      </c>
      <c r="T74" s="41" t="s">
        <v>734</v>
      </c>
      <c r="U74" s="127" t="s">
        <v>737</v>
      </c>
      <c r="V74" s="135">
        <v>6224010803862</v>
      </c>
      <c r="W74" s="44" t="s">
        <v>51</v>
      </c>
      <c r="X74" s="42">
        <v>0</v>
      </c>
      <c r="Y74" s="136">
        <v>24</v>
      </c>
      <c r="Z74" s="133" t="s">
        <v>751</v>
      </c>
      <c r="AA74" s="67">
        <v>24</v>
      </c>
      <c r="AB74" s="35" t="str">
        <f t="shared" si="51"/>
        <v>Adet</v>
      </c>
      <c r="AC74" s="38">
        <v>53</v>
      </c>
      <c r="AD74" s="38">
        <v>36</v>
      </c>
      <c r="AE74" s="38">
        <v>18</v>
      </c>
      <c r="AF74" s="68">
        <f>AE74*AD74*AC74/1000000</f>
        <v>3.4344E-2</v>
      </c>
      <c r="AG74" s="37">
        <f t="shared" si="52"/>
        <v>1.3440000000000001</v>
      </c>
      <c r="AH74" s="114">
        <v>1.88</v>
      </c>
      <c r="AI74" s="118">
        <f t="shared" si="22"/>
        <v>1979.9673887724202</v>
      </c>
      <c r="AJ74" s="29">
        <f t="shared" si="23"/>
        <v>47519.217330538086</v>
      </c>
      <c r="AK74" s="29">
        <f t="shared" si="24"/>
        <v>815.28068949452597</v>
      </c>
      <c r="AL74" s="29">
        <f t="shared" si="25"/>
        <v>19566.736547868622</v>
      </c>
      <c r="AM74" s="29">
        <f t="shared" si="26"/>
        <v>3202.8884230142094</v>
      </c>
      <c r="AN74" s="30">
        <f t="shared" si="27"/>
        <v>76869.322152341017</v>
      </c>
      <c r="AO74" s="29">
        <f t="shared" si="28"/>
        <v>80.072210575355228</v>
      </c>
      <c r="AP74" s="119">
        <f t="shared" si="29"/>
        <v>1921.7330538085255</v>
      </c>
      <c r="AQ74" s="99"/>
      <c r="AR74" s="13">
        <f t="shared" si="30"/>
        <v>0</v>
      </c>
      <c r="AS74" s="11">
        <f t="shared" si="31"/>
        <v>0</v>
      </c>
      <c r="AT74" s="11">
        <f t="shared" si="32"/>
        <v>0</v>
      </c>
      <c r="AU74" s="11">
        <f t="shared" si="33"/>
        <v>0</v>
      </c>
      <c r="AV74" s="19" t="str">
        <f t="shared" si="49"/>
        <v>Adet</v>
      </c>
      <c r="AW74" s="106">
        <f t="shared" si="50"/>
        <v>39</v>
      </c>
      <c r="AX74" s="107">
        <f t="shared" si="34"/>
        <v>0</v>
      </c>
    </row>
    <row r="75" spans="1:64" ht="55.05" customHeight="1" x14ac:dyDescent="0.3">
      <c r="A75" s="22">
        <v>8</v>
      </c>
      <c r="B75" s="34" t="s">
        <v>197</v>
      </c>
      <c r="C75" s="38" t="s">
        <v>193</v>
      </c>
      <c r="D75" s="43" t="s">
        <v>198</v>
      </c>
      <c r="E75" s="154"/>
      <c r="F75" s="159" t="s">
        <v>743</v>
      </c>
      <c r="G75" s="160">
        <v>45</v>
      </c>
      <c r="H75" s="156" t="s">
        <v>20</v>
      </c>
      <c r="I75" s="44">
        <v>1.7</v>
      </c>
      <c r="J75" s="29">
        <f t="shared" si="53"/>
        <v>1700</v>
      </c>
      <c r="K75" s="40">
        <v>95</v>
      </c>
      <c r="L75" s="40">
        <v>95</v>
      </c>
      <c r="M75" s="42">
        <v>205</v>
      </c>
      <c r="N75" s="30">
        <v>79</v>
      </c>
      <c r="O75" s="124" t="s">
        <v>40</v>
      </c>
      <c r="P75" s="126" t="s">
        <v>734</v>
      </c>
      <c r="Q75" s="38" t="s">
        <v>734</v>
      </c>
      <c r="R75" s="38" t="s">
        <v>737</v>
      </c>
      <c r="S75" s="38" t="s">
        <v>737</v>
      </c>
      <c r="T75" s="41" t="s">
        <v>734</v>
      </c>
      <c r="U75" s="127" t="s">
        <v>737</v>
      </c>
      <c r="V75" s="135">
        <v>6224010803848</v>
      </c>
      <c r="W75" s="44" t="s">
        <v>51</v>
      </c>
      <c r="X75" s="42">
        <v>0</v>
      </c>
      <c r="Y75" s="136">
        <v>24</v>
      </c>
      <c r="Z75" s="133" t="s">
        <v>751</v>
      </c>
      <c r="AA75" s="67">
        <v>24</v>
      </c>
      <c r="AB75" s="35" t="str">
        <f t="shared" si="51"/>
        <v>Adet</v>
      </c>
      <c r="AC75" s="38">
        <v>42</v>
      </c>
      <c r="AD75" s="38">
        <v>33</v>
      </c>
      <c r="AE75" s="38">
        <v>44</v>
      </c>
      <c r="AF75" s="68">
        <f>AE75*AD75*AC75/1000000</f>
        <v>6.0983999999999997E-2</v>
      </c>
      <c r="AG75" s="37">
        <f t="shared" si="52"/>
        <v>1.8959999999999999</v>
      </c>
      <c r="AH75" s="114">
        <v>2.5499999999999998</v>
      </c>
      <c r="AI75" s="118">
        <f t="shared" si="22"/>
        <v>1115.0465695920243</v>
      </c>
      <c r="AJ75" s="29">
        <f t="shared" si="23"/>
        <v>26761.117670208583</v>
      </c>
      <c r="AK75" s="29">
        <f t="shared" si="24"/>
        <v>459.13682277318645</v>
      </c>
      <c r="AL75" s="29">
        <f t="shared" si="25"/>
        <v>11019.283746556475</v>
      </c>
      <c r="AM75" s="29">
        <f t="shared" si="26"/>
        <v>1803.7518037518039</v>
      </c>
      <c r="AN75" s="30">
        <f t="shared" si="27"/>
        <v>43290.043290043293</v>
      </c>
      <c r="AO75" s="29">
        <f t="shared" si="28"/>
        <v>45.093795093795094</v>
      </c>
      <c r="AP75" s="119">
        <f t="shared" si="29"/>
        <v>1082.2510822510822</v>
      </c>
      <c r="AQ75" s="99"/>
      <c r="AR75" s="13">
        <f t="shared" si="30"/>
        <v>0</v>
      </c>
      <c r="AS75" s="11">
        <f t="shared" si="31"/>
        <v>0</v>
      </c>
      <c r="AT75" s="11">
        <f t="shared" si="32"/>
        <v>0</v>
      </c>
      <c r="AU75" s="11">
        <f t="shared" si="33"/>
        <v>0</v>
      </c>
      <c r="AV75" s="19" t="str">
        <f t="shared" si="49"/>
        <v>Adet</v>
      </c>
      <c r="AW75" s="106">
        <f t="shared" si="50"/>
        <v>45</v>
      </c>
      <c r="AX75" s="107">
        <f t="shared" si="34"/>
        <v>0</v>
      </c>
    </row>
    <row r="76" spans="1:64" ht="55.05" customHeight="1" x14ac:dyDescent="0.3">
      <c r="A76" s="22">
        <v>9</v>
      </c>
      <c r="B76" s="34" t="s">
        <v>199</v>
      </c>
      <c r="C76" s="38" t="s">
        <v>193</v>
      </c>
      <c r="D76" s="43" t="s">
        <v>200</v>
      </c>
      <c r="E76" s="154"/>
      <c r="F76" s="159" t="s">
        <v>743</v>
      </c>
      <c r="G76" s="160">
        <v>65</v>
      </c>
      <c r="H76" s="156" t="s">
        <v>20</v>
      </c>
      <c r="I76" s="37">
        <v>2.4</v>
      </c>
      <c r="J76" s="29">
        <f t="shared" si="53"/>
        <v>2400</v>
      </c>
      <c r="K76" s="40">
        <v>110</v>
      </c>
      <c r="L76" s="40">
        <v>110</v>
      </c>
      <c r="M76" s="42">
        <v>225</v>
      </c>
      <c r="N76" s="30">
        <v>128</v>
      </c>
      <c r="O76" s="124" t="s">
        <v>40</v>
      </c>
      <c r="P76" s="126" t="s">
        <v>734</v>
      </c>
      <c r="Q76" s="38" t="s">
        <v>734</v>
      </c>
      <c r="R76" s="38" t="s">
        <v>737</v>
      </c>
      <c r="S76" s="38" t="s">
        <v>737</v>
      </c>
      <c r="T76" s="41" t="s">
        <v>734</v>
      </c>
      <c r="U76" s="127" t="s">
        <v>737</v>
      </c>
      <c r="V76" s="135">
        <v>6224010803886</v>
      </c>
      <c r="W76" s="44" t="s">
        <v>51</v>
      </c>
      <c r="X76" s="42">
        <v>0</v>
      </c>
      <c r="Y76" s="136">
        <v>24</v>
      </c>
      <c r="Z76" s="133" t="s">
        <v>751</v>
      </c>
      <c r="AA76" s="67">
        <v>24</v>
      </c>
      <c r="AB76" s="35" t="str">
        <f t="shared" si="51"/>
        <v>Adet</v>
      </c>
      <c r="AC76" s="38">
        <v>46</v>
      </c>
      <c r="AD76" s="38">
        <v>37</v>
      </c>
      <c r="AE76" s="38">
        <v>49.5</v>
      </c>
      <c r="AF76" s="68">
        <v>8.4249000000000004E-2</v>
      </c>
      <c r="AG76" s="37">
        <f t="shared" si="52"/>
        <v>3.0720000000000001</v>
      </c>
      <c r="AH76" s="114">
        <v>3.8</v>
      </c>
      <c r="AI76" s="118">
        <f t="shared" si="22"/>
        <v>807.13124191385054</v>
      </c>
      <c r="AJ76" s="29">
        <f t="shared" si="23"/>
        <v>19371.149805932415</v>
      </c>
      <c r="AK76" s="29">
        <f t="shared" si="24"/>
        <v>332.34815843511495</v>
      </c>
      <c r="AL76" s="29">
        <f t="shared" si="25"/>
        <v>7976.3558024427584</v>
      </c>
      <c r="AM76" s="29">
        <f t="shared" si="26"/>
        <v>1305.6534795665229</v>
      </c>
      <c r="AN76" s="30">
        <f t="shared" si="27"/>
        <v>31335.683509596551</v>
      </c>
      <c r="AO76" s="29">
        <f t="shared" si="28"/>
        <v>32.641336989163072</v>
      </c>
      <c r="AP76" s="119">
        <f t="shared" si="29"/>
        <v>783.39208773991368</v>
      </c>
      <c r="AQ76" s="99"/>
      <c r="AR76" s="13">
        <f t="shared" si="30"/>
        <v>0</v>
      </c>
      <c r="AS76" s="11">
        <f t="shared" si="31"/>
        <v>0</v>
      </c>
      <c r="AT76" s="11">
        <f t="shared" si="32"/>
        <v>0</v>
      </c>
      <c r="AU76" s="11">
        <f t="shared" si="33"/>
        <v>0</v>
      </c>
      <c r="AV76" s="19" t="str">
        <f t="shared" si="49"/>
        <v>Adet</v>
      </c>
      <c r="AW76" s="106">
        <f t="shared" si="50"/>
        <v>65</v>
      </c>
      <c r="AX76" s="107">
        <f t="shared" si="34"/>
        <v>0</v>
      </c>
    </row>
    <row r="77" spans="1:64" ht="55.05" customHeight="1" x14ac:dyDescent="0.3">
      <c r="A77" s="22">
        <v>10</v>
      </c>
      <c r="B77" s="34" t="s">
        <v>201</v>
      </c>
      <c r="C77" s="38" t="s">
        <v>193</v>
      </c>
      <c r="D77" s="36" t="s">
        <v>202</v>
      </c>
      <c r="E77" s="154"/>
      <c r="F77" s="159" t="s">
        <v>744</v>
      </c>
      <c r="G77" s="160">
        <v>92</v>
      </c>
      <c r="H77" s="156" t="s">
        <v>20</v>
      </c>
      <c r="I77" s="37">
        <v>4.7</v>
      </c>
      <c r="J77" s="29">
        <f t="shared" si="53"/>
        <v>4700</v>
      </c>
      <c r="K77" s="38">
        <v>150</v>
      </c>
      <c r="L77" s="38">
        <v>150</v>
      </c>
      <c r="M77" s="39">
        <v>270</v>
      </c>
      <c r="N77" s="29">
        <v>170</v>
      </c>
      <c r="O77" s="124" t="s">
        <v>40</v>
      </c>
      <c r="P77" s="126" t="s">
        <v>735</v>
      </c>
      <c r="Q77" s="38" t="s">
        <v>734</v>
      </c>
      <c r="R77" s="38" t="s">
        <v>737</v>
      </c>
      <c r="S77" s="38" t="s">
        <v>737</v>
      </c>
      <c r="T77" s="41" t="s">
        <v>734</v>
      </c>
      <c r="U77" s="128" t="s">
        <v>737</v>
      </c>
      <c r="V77" s="135">
        <v>6224010803923</v>
      </c>
      <c r="W77" s="44" t="s">
        <v>53</v>
      </c>
      <c r="X77" s="42">
        <v>0</v>
      </c>
      <c r="Y77" s="136">
        <v>24</v>
      </c>
      <c r="Z77" s="133" t="s">
        <v>751</v>
      </c>
      <c r="AA77" s="67">
        <v>24</v>
      </c>
      <c r="AB77" s="35" t="str">
        <f t="shared" si="51"/>
        <v xml:space="preserve">Adet </v>
      </c>
      <c r="AC77" s="38">
        <v>54.5</v>
      </c>
      <c r="AD77" s="38">
        <v>45</v>
      </c>
      <c r="AE77" s="38">
        <v>59</v>
      </c>
      <c r="AF77" s="68">
        <f>AC77*AD77*AE77/1000000</f>
        <v>0.14469750000000001</v>
      </c>
      <c r="AG77" s="37">
        <f t="shared" si="52"/>
        <v>4.08</v>
      </c>
      <c r="AH77" s="114">
        <v>5.15</v>
      </c>
      <c r="AI77" s="118">
        <f t="shared" si="22"/>
        <v>469.9459216641614</v>
      </c>
      <c r="AJ77" s="29">
        <f t="shared" si="23"/>
        <v>11278.702119939873</v>
      </c>
      <c r="AK77" s="29">
        <f t="shared" si="24"/>
        <v>193.50714421465472</v>
      </c>
      <c r="AL77" s="29">
        <f t="shared" si="25"/>
        <v>4644.1714611517127</v>
      </c>
      <c r="AM77" s="29">
        <f t="shared" si="26"/>
        <v>760.20663798614351</v>
      </c>
      <c r="AN77" s="30">
        <f t="shared" si="27"/>
        <v>18244.959311667444</v>
      </c>
      <c r="AO77" s="29">
        <f t="shared" si="28"/>
        <v>19.005165949653588</v>
      </c>
      <c r="AP77" s="119">
        <f t="shared" si="29"/>
        <v>456.1239827916861</v>
      </c>
      <c r="AQ77" s="99"/>
      <c r="AR77" s="13">
        <f t="shared" si="30"/>
        <v>0</v>
      </c>
      <c r="AS77" s="11">
        <f t="shared" si="31"/>
        <v>0</v>
      </c>
      <c r="AT77" s="11">
        <f t="shared" si="32"/>
        <v>0</v>
      </c>
      <c r="AU77" s="11">
        <f t="shared" si="33"/>
        <v>0</v>
      </c>
      <c r="AV77" s="19" t="str">
        <f t="shared" si="49"/>
        <v xml:space="preserve">Adet </v>
      </c>
      <c r="AW77" s="106">
        <f t="shared" si="50"/>
        <v>92</v>
      </c>
      <c r="AX77" s="107">
        <f t="shared" si="34"/>
        <v>0</v>
      </c>
    </row>
    <row r="78" spans="1:64" ht="55.05" customHeight="1" x14ac:dyDescent="0.3">
      <c r="A78" s="22">
        <v>11</v>
      </c>
      <c r="B78" s="34" t="s">
        <v>203</v>
      </c>
      <c r="C78" s="38" t="s">
        <v>193</v>
      </c>
      <c r="D78" s="43" t="s">
        <v>204</v>
      </c>
      <c r="E78" s="154"/>
      <c r="F78" s="159" t="s">
        <v>744</v>
      </c>
      <c r="G78" s="160">
        <v>104</v>
      </c>
      <c r="H78" s="156" t="s">
        <v>20</v>
      </c>
      <c r="I78" s="44">
        <v>5</v>
      </c>
      <c r="J78" s="29">
        <f t="shared" si="53"/>
        <v>5000</v>
      </c>
      <c r="K78" s="40">
        <v>150</v>
      </c>
      <c r="L78" s="40">
        <v>150</v>
      </c>
      <c r="M78" s="42">
        <v>295</v>
      </c>
      <c r="N78" s="30">
        <v>180</v>
      </c>
      <c r="O78" s="124" t="s">
        <v>40</v>
      </c>
      <c r="P78" s="126" t="s">
        <v>735</v>
      </c>
      <c r="Q78" s="38" t="s">
        <v>734</v>
      </c>
      <c r="R78" s="38" t="s">
        <v>737</v>
      </c>
      <c r="S78" s="38" t="s">
        <v>737</v>
      </c>
      <c r="T78" s="41" t="s">
        <v>734</v>
      </c>
      <c r="U78" s="127" t="s">
        <v>737</v>
      </c>
      <c r="V78" s="135">
        <v>6224003429154</v>
      </c>
      <c r="W78" s="44" t="s">
        <v>53</v>
      </c>
      <c r="X78" s="42">
        <v>0</v>
      </c>
      <c r="Y78" s="136">
        <v>12</v>
      </c>
      <c r="Z78" s="133" t="s">
        <v>751</v>
      </c>
      <c r="AA78" s="67">
        <v>12</v>
      </c>
      <c r="AB78" s="35" t="str">
        <f t="shared" si="51"/>
        <v xml:space="preserve">Adet </v>
      </c>
      <c r="AC78" s="38">
        <v>59</v>
      </c>
      <c r="AD78" s="38">
        <v>34</v>
      </c>
      <c r="AE78" s="38">
        <v>50</v>
      </c>
      <c r="AF78" s="68">
        <f>AC78*AD78*AE78/1000000</f>
        <v>0.1003</v>
      </c>
      <c r="AG78" s="37">
        <f t="shared" si="52"/>
        <v>2.16</v>
      </c>
      <c r="AH78" s="114">
        <v>2.9</v>
      </c>
      <c r="AI78" s="118">
        <f t="shared" si="22"/>
        <v>677.96610169491521</v>
      </c>
      <c r="AJ78" s="29">
        <f t="shared" si="23"/>
        <v>8135.5932203389821</v>
      </c>
      <c r="AK78" s="29">
        <f t="shared" si="24"/>
        <v>279.16251246261214</v>
      </c>
      <c r="AL78" s="29">
        <f t="shared" si="25"/>
        <v>3349.9501495513459</v>
      </c>
      <c r="AM78" s="29">
        <f t="shared" si="26"/>
        <v>1096.7098703888335</v>
      </c>
      <c r="AN78" s="30">
        <f t="shared" si="27"/>
        <v>13160.518444666002</v>
      </c>
      <c r="AO78" s="29">
        <f t="shared" si="28"/>
        <v>27.417746759720838</v>
      </c>
      <c r="AP78" s="119">
        <f t="shared" si="29"/>
        <v>329.01296111665005</v>
      </c>
      <c r="AQ78" s="99"/>
      <c r="AR78" s="13">
        <f t="shared" si="30"/>
        <v>0</v>
      </c>
      <c r="AS78" s="11">
        <f t="shared" si="31"/>
        <v>0</v>
      </c>
      <c r="AT78" s="11">
        <f t="shared" si="32"/>
        <v>0</v>
      </c>
      <c r="AU78" s="11">
        <f t="shared" si="33"/>
        <v>0</v>
      </c>
      <c r="AV78" s="19" t="str">
        <f t="shared" si="49"/>
        <v xml:space="preserve">Adet </v>
      </c>
      <c r="AW78" s="106">
        <f t="shared" si="50"/>
        <v>104</v>
      </c>
      <c r="AX78" s="107">
        <f t="shared" si="34"/>
        <v>0</v>
      </c>
    </row>
    <row r="79" spans="1:64" ht="55.05" customHeight="1" x14ac:dyDescent="0.3">
      <c r="A79" s="22">
        <v>12</v>
      </c>
      <c r="B79" s="34" t="s">
        <v>205</v>
      </c>
      <c r="C79" s="38" t="s">
        <v>181</v>
      </c>
      <c r="D79" s="36" t="s">
        <v>206</v>
      </c>
      <c r="E79" s="154"/>
      <c r="F79" s="159" t="s">
        <v>73</v>
      </c>
      <c r="G79" s="160">
        <v>282</v>
      </c>
      <c r="H79" s="156" t="s">
        <v>20</v>
      </c>
      <c r="I79" s="44" t="s">
        <v>207</v>
      </c>
      <c r="J79" s="30" t="s">
        <v>208</v>
      </c>
      <c r="K79" s="38">
        <v>330</v>
      </c>
      <c r="L79" s="38">
        <v>100</v>
      </c>
      <c r="M79" s="39">
        <v>260</v>
      </c>
      <c r="N79" s="29">
        <v>600</v>
      </c>
      <c r="O79" s="124" t="s">
        <v>40</v>
      </c>
      <c r="P79" s="126" t="s">
        <v>735</v>
      </c>
      <c r="Q79" s="38" t="s">
        <v>734</v>
      </c>
      <c r="R79" s="38" t="s">
        <v>737</v>
      </c>
      <c r="S79" s="38" t="s">
        <v>737</v>
      </c>
      <c r="T79" s="38" t="s">
        <v>734</v>
      </c>
      <c r="U79" s="128" t="s">
        <v>737</v>
      </c>
      <c r="V79" s="135">
        <v>6224010803961</v>
      </c>
      <c r="W79" s="44" t="s">
        <v>52</v>
      </c>
      <c r="X79" s="42">
        <v>0</v>
      </c>
      <c r="Y79" s="136">
        <v>6</v>
      </c>
      <c r="Z79" s="133" t="s">
        <v>751</v>
      </c>
      <c r="AA79" s="67">
        <v>6</v>
      </c>
      <c r="AB79" s="35" t="str">
        <f t="shared" si="51"/>
        <v xml:space="preserve">Set </v>
      </c>
      <c r="AC79" s="38">
        <v>57.5</v>
      </c>
      <c r="AD79" s="38">
        <v>34.5</v>
      </c>
      <c r="AE79" s="38">
        <v>27.5</v>
      </c>
      <c r="AF79" s="68">
        <f>AC79*AD79*AE79/1000000</f>
        <v>5.4553125000000001E-2</v>
      </c>
      <c r="AG79" s="37">
        <f t="shared" si="52"/>
        <v>3.5999999999999996</v>
      </c>
      <c r="AH79" s="114">
        <v>4.25</v>
      </c>
      <c r="AI79" s="118">
        <f t="shared" si="22"/>
        <v>1246.4913788165206</v>
      </c>
      <c r="AJ79" s="29">
        <f t="shared" si="23"/>
        <v>7478.9482728991243</v>
      </c>
      <c r="AK79" s="29">
        <f t="shared" si="24"/>
        <v>513.26115598327317</v>
      </c>
      <c r="AL79" s="29">
        <f t="shared" si="25"/>
        <v>3079.5669358996392</v>
      </c>
      <c r="AM79" s="29">
        <f t="shared" si="26"/>
        <v>2016.3831127914304</v>
      </c>
      <c r="AN79" s="30">
        <f t="shared" si="27"/>
        <v>12098.298676748582</v>
      </c>
      <c r="AO79" s="29">
        <f t="shared" si="28"/>
        <v>50.40957781978576</v>
      </c>
      <c r="AP79" s="119">
        <f t="shared" si="29"/>
        <v>302.45746691871454</v>
      </c>
      <c r="AQ79" s="99"/>
      <c r="AR79" s="13">
        <f t="shared" si="30"/>
        <v>0</v>
      </c>
      <c r="AS79" s="11">
        <f t="shared" si="31"/>
        <v>0</v>
      </c>
      <c r="AT79" s="11">
        <f t="shared" si="32"/>
        <v>0</v>
      </c>
      <c r="AU79" s="11">
        <f t="shared" si="33"/>
        <v>0</v>
      </c>
      <c r="AV79" s="19" t="str">
        <f t="shared" si="49"/>
        <v xml:space="preserve">Set </v>
      </c>
      <c r="AW79" s="106">
        <f t="shared" si="50"/>
        <v>282</v>
      </c>
      <c r="AX79" s="107">
        <f t="shared" si="34"/>
        <v>0</v>
      </c>
    </row>
    <row r="80" spans="1:64" ht="55.05" customHeight="1" x14ac:dyDescent="0.3">
      <c r="A80" s="22">
        <v>13</v>
      </c>
      <c r="B80" s="34" t="s">
        <v>209</v>
      </c>
      <c r="C80" s="38" t="s">
        <v>193</v>
      </c>
      <c r="D80" s="43" t="s">
        <v>210</v>
      </c>
      <c r="E80" s="154"/>
      <c r="F80" s="159" t="s">
        <v>743</v>
      </c>
      <c r="G80" s="160">
        <v>44</v>
      </c>
      <c r="H80" s="156" t="s">
        <v>20</v>
      </c>
      <c r="I80" s="37">
        <v>0.86</v>
      </c>
      <c r="J80" s="29">
        <f>I80*1000</f>
        <v>860</v>
      </c>
      <c r="K80" s="38">
        <v>95</v>
      </c>
      <c r="L80" s="38">
        <v>95</v>
      </c>
      <c r="M80" s="39">
        <v>125</v>
      </c>
      <c r="N80" s="29">
        <v>76</v>
      </c>
      <c r="O80" s="124" t="s">
        <v>40</v>
      </c>
      <c r="P80" s="126" t="s">
        <v>734</v>
      </c>
      <c r="Q80" s="38" t="s">
        <v>734</v>
      </c>
      <c r="R80" s="38" t="s">
        <v>737</v>
      </c>
      <c r="S80" s="38" t="s">
        <v>737</v>
      </c>
      <c r="T80" s="41" t="s">
        <v>734</v>
      </c>
      <c r="U80" s="127" t="s">
        <v>737</v>
      </c>
      <c r="V80" s="135">
        <v>6224010803527</v>
      </c>
      <c r="W80" s="44" t="s">
        <v>51</v>
      </c>
      <c r="X80" s="42">
        <v>0</v>
      </c>
      <c r="Y80" s="136">
        <v>24</v>
      </c>
      <c r="Z80" s="133" t="s">
        <v>751</v>
      </c>
      <c r="AA80" s="67">
        <v>24</v>
      </c>
      <c r="AB80" s="35" t="str">
        <f t="shared" si="51"/>
        <v>Adet</v>
      </c>
      <c r="AC80" s="38">
        <v>39.5</v>
      </c>
      <c r="AD80" s="38">
        <v>29.5</v>
      </c>
      <c r="AE80" s="38">
        <v>25.7</v>
      </c>
      <c r="AF80" s="68">
        <f t="shared" ref="AF80:AF93" si="54">AE80*AD80*AC80/1000000</f>
        <v>2.9946924999999999E-2</v>
      </c>
      <c r="AG80" s="37">
        <f t="shared" si="52"/>
        <v>1.8239999999999998</v>
      </c>
      <c r="AH80" s="114">
        <v>2.36</v>
      </c>
      <c r="AI80" s="118">
        <f t="shared" si="22"/>
        <v>2270.6838849063802</v>
      </c>
      <c r="AJ80" s="29">
        <f t="shared" si="23"/>
        <v>54496.41323775312</v>
      </c>
      <c r="AK80" s="29">
        <f t="shared" si="24"/>
        <v>934.98748202027423</v>
      </c>
      <c r="AL80" s="29">
        <f t="shared" si="25"/>
        <v>22439.699568486583</v>
      </c>
      <c r="AM80" s="29">
        <f t="shared" si="26"/>
        <v>3673.1651079367916</v>
      </c>
      <c r="AN80" s="30">
        <f t="shared" si="27"/>
        <v>88155.962590483003</v>
      </c>
      <c r="AO80" s="29">
        <f t="shared" si="28"/>
        <v>91.829127698419796</v>
      </c>
      <c r="AP80" s="119">
        <f t="shared" si="29"/>
        <v>2203.8990647620749</v>
      </c>
      <c r="AQ80" s="99"/>
      <c r="AR80" s="13">
        <f t="shared" si="30"/>
        <v>0</v>
      </c>
      <c r="AS80" s="11">
        <f t="shared" si="31"/>
        <v>0</v>
      </c>
      <c r="AT80" s="11">
        <f t="shared" si="32"/>
        <v>0</v>
      </c>
      <c r="AU80" s="11">
        <f t="shared" si="33"/>
        <v>0</v>
      </c>
      <c r="AV80" s="19" t="str">
        <f t="shared" si="49"/>
        <v>Adet</v>
      </c>
      <c r="AW80" s="106">
        <f t="shared" si="50"/>
        <v>44</v>
      </c>
      <c r="AX80" s="107">
        <f t="shared" si="34"/>
        <v>0</v>
      </c>
    </row>
    <row r="81" spans="1:50" ht="55.05" customHeight="1" x14ac:dyDescent="0.3">
      <c r="A81" s="22">
        <v>14</v>
      </c>
      <c r="B81" s="34" t="s">
        <v>211</v>
      </c>
      <c r="C81" s="38" t="s">
        <v>193</v>
      </c>
      <c r="D81" s="43" t="s">
        <v>212</v>
      </c>
      <c r="E81" s="154"/>
      <c r="F81" s="159" t="s">
        <v>743</v>
      </c>
      <c r="G81" s="160">
        <v>56</v>
      </c>
      <c r="H81" s="156" t="s">
        <v>20</v>
      </c>
      <c r="I81" s="37">
        <v>1.4</v>
      </c>
      <c r="J81" s="29">
        <f>I81*1000</f>
        <v>1400</v>
      </c>
      <c r="K81" s="38">
        <v>95</v>
      </c>
      <c r="L81" s="38">
        <v>95</v>
      </c>
      <c r="M81" s="39">
        <v>185</v>
      </c>
      <c r="N81" s="29">
        <v>102</v>
      </c>
      <c r="O81" s="124" t="s">
        <v>40</v>
      </c>
      <c r="P81" s="126" t="s">
        <v>734</v>
      </c>
      <c r="Q81" s="38" t="s">
        <v>734</v>
      </c>
      <c r="R81" s="38" t="s">
        <v>737</v>
      </c>
      <c r="S81" s="38" t="s">
        <v>737</v>
      </c>
      <c r="T81" s="41" t="s">
        <v>734</v>
      </c>
      <c r="U81" s="127" t="s">
        <v>737</v>
      </c>
      <c r="V81" s="135">
        <v>6224010803534</v>
      </c>
      <c r="W81" s="44" t="s">
        <v>51</v>
      </c>
      <c r="X81" s="42">
        <v>0</v>
      </c>
      <c r="Y81" s="136">
        <v>24</v>
      </c>
      <c r="Z81" s="133" t="s">
        <v>751</v>
      </c>
      <c r="AA81" s="67">
        <v>24</v>
      </c>
      <c r="AB81" s="35" t="str">
        <f t="shared" si="51"/>
        <v>Adet</v>
      </c>
      <c r="AC81" s="38">
        <v>39.5</v>
      </c>
      <c r="AD81" s="38">
        <v>29.5</v>
      </c>
      <c r="AE81" s="38">
        <v>37.6</v>
      </c>
      <c r="AF81" s="68">
        <f t="shared" si="54"/>
        <v>4.3813400000000002E-2</v>
      </c>
      <c r="AG81" s="37">
        <f t="shared" si="52"/>
        <v>2.448</v>
      </c>
      <c r="AH81" s="114">
        <v>3.1</v>
      </c>
      <c r="AI81" s="118">
        <f t="shared" si="22"/>
        <v>1552.0365915450523</v>
      </c>
      <c r="AJ81" s="29">
        <f t="shared" si="23"/>
        <v>37248.878197081256</v>
      </c>
      <c r="AK81" s="29">
        <f t="shared" si="24"/>
        <v>639.07389063619803</v>
      </c>
      <c r="AL81" s="29">
        <f t="shared" si="25"/>
        <v>15337.773375268753</v>
      </c>
      <c r="AM81" s="29">
        <f t="shared" si="26"/>
        <v>2510.6474274993493</v>
      </c>
      <c r="AN81" s="30">
        <f t="shared" si="27"/>
        <v>60255.538259984387</v>
      </c>
      <c r="AO81" s="29">
        <f t="shared" si="28"/>
        <v>62.766185687483734</v>
      </c>
      <c r="AP81" s="119">
        <f t="shared" si="29"/>
        <v>1506.3884564996097</v>
      </c>
      <c r="AQ81" s="99"/>
      <c r="AR81" s="13">
        <f t="shared" si="30"/>
        <v>0</v>
      </c>
      <c r="AS81" s="11">
        <f t="shared" si="31"/>
        <v>0</v>
      </c>
      <c r="AT81" s="11">
        <f t="shared" si="32"/>
        <v>0</v>
      </c>
      <c r="AU81" s="11">
        <f t="shared" si="33"/>
        <v>0</v>
      </c>
      <c r="AV81" s="19" t="str">
        <f t="shared" si="49"/>
        <v>Adet</v>
      </c>
      <c r="AW81" s="106">
        <f t="shared" si="50"/>
        <v>56</v>
      </c>
      <c r="AX81" s="107">
        <f t="shared" si="34"/>
        <v>0</v>
      </c>
    </row>
    <row r="82" spans="1:50" ht="55.05" customHeight="1" x14ac:dyDescent="0.3">
      <c r="A82" s="22">
        <v>15</v>
      </c>
      <c r="B82" s="46" t="s">
        <v>213</v>
      </c>
      <c r="C82" s="38" t="s">
        <v>181</v>
      </c>
      <c r="D82" s="43" t="s">
        <v>214</v>
      </c>
      <c r="E82" s="125"/>
      <c r="F82" s="159" t="s">
        <v>97</v>
      </c>
      <c r="G82" s="160">
        <v>295</v>
      </c>
      <c r="H82" s="156" t="s">
        <v>20</v>
      </c>
      <c r="I82" s="44" t="s">
        <v>215</v>
      </c>
      <c r="J82" s="30" t="s">
        <v>216</v>
      </c>
      <c r="K82" s="38">
        <v>330</v>
      </c>
      <c r="L82" s="38">
        <v>85</v>
      </c>
      <c r="M82" s="39">
        <v>290</v>
      </c>
      <c r="N82" s="29">
        <v>708</v>
      </c>
      <c r="O82" s="124" t="s">
        <v>40</v>
      </c>
      <c r="P82" s="126" t="s">
        <v>734</v>
      </c>
      <c r="Q82" s="38" t="s">
        <v>734</v>
      </c>
      <c r="R82" s="38" t="s">
        <v>737</v>
      </c>
      <c r="S82" s="38" t="s">
        <v>737</v>
      </c>
      <c r="T82" s="41" t="s">
        <v>734</v>
      </c>
      <c r="U82" s="127" t="s">
        <v>737</v>
      </c>
      <c r="V82" s="135">
        <v>6224010803558</v>
      </c>
      <c r="W82" s="44" t="s">
        <v>52</v>
      </c>
      <c r="X82" s="42">
        <v>0</v>
      </c>
      <c r="Y82" s="136">
        <v>6</v>
      </c>
      <c r="Z82" s="133" t="s">
        <v>751</v>
      </c>
      <c r="AA82" s="67">
        <v>6</v>
      </c>
      <c r="AB82" s="35" t="str">
        <f t="shared" si="51"/>
        <v>Set</v>
      </c>
      <c r="AC82" s="38">
        <v>50</v>
      </c>
      <c r="AD82" s="38">
        <v>33.5</v>
      </c>
      <c r="AE82" s="38">
        <v>29.7</v>
      </c>
      <c r="AF82" s="68">
        <f t="shared" si="54"/>
        <v>4.97475E-2</v>
      </c>
      <c r="AG82" s="37">
        <f t="shared" si="52"/>
        <v>4.2479999999999993</v>
      </c>
      <c r="AH82" s="114">
        <v>4.9000000000000004</v>
      </c>
      <c r="AI82" s="118">
        <f t="shared" si="22"/>
        <v>1366.902859440173</v>
      </c>
      <c r="AJ82" s="29">
        <f t="shared" si="23"/>
        <v>8201.4171566410369</v>
      </c>
      <c r="AK82" s="29">
        <f t="shared" si="24"/>
        <v>562.84235388713</v>
      </c>
      <c r="AL82" s="29">
        <f t="shared" si="25"/>
        <v>3377.05412332278</v>
      </c>
      <c r="AM82" s="29">
        <f t="shared" si="26"/>
        <v>2211.1663902708679</v>
      </c>
      <c r="AN82" s="30">
        <f t="shared" si="27"/>
        <v>13266.998341625207</v>
      </c>
      <c r="AO82" s="29">
        <f t="shared" si="28"/>
        <v>55.279159756771698</v>
      </c>
      <c r="AP82" s="119">
        <f t="shared" si="29"/>
        <v>331.6749585406302</v>
      </c>
      <c r="AQ82" s="99"/>
      <c r="AR82" s="13">
        <f t="shared" si="30"/>
        <v>0</v>
      </c>
      <c r="AS82" s="11">
        <f t="shared" si="31"/>
        <v>0</v>
      </c>
      <c r="AT82" s="11">
        <f t="shared" si="32"/>
        <v>0</v>
      </c>
      <c r="AU82" s="11">
        <f t="shared" si="33"/>
        <v>0</v>
      </c>
      <c r="AV82" s="19" t="str">
        <f t="shared" si="49"/>
        <v>Set</v>
      </c>
      <c r="AW82" s="106">
        <f t="shared" si="50"/>
        <v>295</v>
      </c>
      <c r="AX82" s="107">
        <f t="shared" si="34"/>
        <v>0</v>
      </c>
    </row>
    <row r="83" spans="1:50" ht="55.05" customHeight="1" x14ac:dyDescent="0.3">
      <c r="A83" s="22">
        <v>16</v>
      </c>
      <c r="B83" s="46" t="s">
        <v>217</v>
      </c>
      <c r="C83" s="38" t="s">
        <v>193</v>
      </c>
      <c r="D83" s="43" t="s">
        <v>218</v>
      </c>
      <c r="E83" s="155"/>
      <c r="F83" s="161" t="s">
        <v>743</v>
      </c>
      <c r="G83" s="160">
        <v>55</v>
      </c>
      <c r="H83" s="156" t="s">
        <v>20</v>
      </c>
      <c r="I83" s="37">
        <v>0.5</v>
      </c>
      <c r="J83" s="29">
        <f t="shared" ref="J83:J101" si="55">I83*1000</f>
        <v>500</v>
      </c>
      <c r="K83" s="38">
        <v>105</v>
      </c>
      <c r="L83" s="38">
        <v>110</v>
      </c>
      <c r="M83" s="39">
        <v>100</v>
      </c>
      <c r="N83" s="29">
        <v>160</v>
      </c>
      <c r="O83" s="125" t="s">
        <v>30</v>
      </c>
      <c r="P83" s="126" t="s">
        <v>737</v>
      </c>
      <c r="Q83" s="38" t="s">
        <v>734</v>
      </c>
      <c r="R83" s="38" t="s">
        <v>737</v>
      </c>
      <c r="S83" s="38" t="s">
        <v>737</v>
      </c>
      <c r="T83" s="41" t="s">
        <v>737</v>
      </c>
      <c r="U83" s="127" t="s">
        <v>737</v>
      </c>
      <c r="V83" s="135">
        <v>6224010803350</v>
      </c>
      <c r="W83" s="44" t="s">
        <v>51</v>
      </c>
      <c r="X83" s="42">
        <v>0</v>
      </c>
      <c r="Y83" s="136">
        <v>12</v>
      </c>
      <c r="Z83" s="133" t="s">
        <v>751</v>
      </c>
      <c r="AA83" s="67">
        <v>12</v>
      </c>
      <c r="AB83" s="35" t="str">
        <f t="shared" si="51"/>
        <v>Adet</v>
      </c>
      <c r="AC83" s="38">
        <v>34.200000000000003</v>
      </c>
      <c r="AD83" s="38">
        <v>22.8</v>
      </c>
      <c r="AE83" s="38">
        <v>21</v>
      </c>
      <c r="AF83" s="68">
        <f t="shared" si="54"/>
        <v>1.6374960000000001E-2</v>
      </c>
      <c r="AG83" s="37">
        <f t="shared" si="52"/>
        <v>1.92</v>
      </c>
      <c r="AH83" s="114">
        <v>1.42</v>
      </c>
      <c r="AI83" s="118">
        <f t="shared" si="22"/>
        <v>4152.6818996809761</v>
      </c>
      <c r="AJ83" s="29">
        <f t="shared" si="23"/>
        <v>49832.182796171714</v>
      </c>
      <c r="AK83" s="29">
        <f t="shared" si="24"/>
        <v>1709.9278410451077</v>
      </c>
      <c r="AL83" s="29">
        <f t="shared" si="25"/>
        <v>20519.134092541291</v>
      </c>
      <c r="AM83" s="29">
        <f t="shared" si="26"/>
        <v>6717.573661248638</v>
      </c>
      <c r="AN83" s="30">
        <f t="shared" si="27"/>
        <v>80610.883934983663</v>
      </c>
      <c r="AO83" s="29">
        <f t="shared" si="28"/>
        <v>167.93934153121594</v>
      </c>
      <c r="AP83" s="119">
        <f t="shared" si="29"/>
        <v>2015.2720983745912</v>
      </c>
      <c r="AQ83" s="99"/>
      <c r="AR83" s="13">
        <f t="shared" si="30"/>
        <v>0</v>
      </c>
      <c r="AS83" s="11">
        <f t="shared" si="31"/>
        <v>0</v>
      </c>
      <c r="AT83" s="11">
        <f t="shared" si="32"/>
        <v>0</v>
      </c>
      <c r="AU83" s="11">
        <f t="shared" si="33"/>
        <v>0</v>
      </c>
      <c r="AV83" s="19" t="str">
        <f t="shared" si="49"/>
        <v>Adet</v>
      </c>
      <c r="AW83" s="106">
        <f t="shared" si="50"/>
        <v>55</v>
      </c>
      <c r="AX83" s="107">
        <f t="shared" si="34"/>
        <v>0</v>
      </c>
    </row>
    <row r="84" spans="1:50" ht="55.05" customHeight="1" x14ac:dyDescent="0.3">
      <c r="A84" s="22">
        <v>17</v>
      </c>
      <c r="B84" s="46" t="s">
        <v>219</v>
      </c>
      <c r="C84" s="38" t="s">
        <v>193</v>
      </c>
      <c r="D84" s="43" t="s">
        <v>220</v>
      </c>
      <c r="E84" s="155"/>
      <c r="F84" s="161" t="s">
        <v>743</v>
      </c>
      <c r="G84" s="160">
        <v>68</v>
      </c>
      <c r="H84" s="156" t="s">
        <v>20</v>
      </c>
      <c r="I84" s="37">
        <v>0.85</v>
      </c>
      <c r="J84" s="29">
        <f t="shared" si="55"/>
        <v>850</v>
      </c>
      <c r="K84" s="38">
        <v>105</v>
      </c>
      <c r="L84" s="38">
        <v>110</v>
      </c>
      <c r="M84" s="39">
        <v>153</v>
      </c>
      <c r="N84" s="29">
        <v>190</v>
      </c>
      <c r="O84" s="125" t="s">
        <v>30</v>
      </c>
      <c r="P84" s="126" t="s">
        <v>737</v>
      </c>
      <c r="Q84" s="38" t="s">
        <v>734</v>
      </c>
      <c r="R84" s="38" t="s">
        <v>737</v>
      </c>
      <c r="S84" s="38" t="s">
        <v>737</v>
      </c>
      <c r="T84" s="41" t="s">
        <v>737</v>
      </c>
      <c r="U84" s="127" t="s">
        <v>737</v>
      </c>
      <c r="V84" s="135">
        <v>6224010803367</v>
      </c>
      <c r="W84" s="44" t="s">
        <v>51</v>
      </c>
      <c r="X84" s="42">
        <v>0</v>
      </c>
      <c r="Y84" s="136">
        <v>12</v>
      </c>
      <c r="Z84" s="133" t="s">
        <v>751</v>
      </c>
      <c r="AA84" s="67">
        <v>12</v>
      </c>
      <c r="AB84" s="35" t="str">
        <f t="shared" si="51"/>
        <v>Adet</v>
      </c>
      <c r="AC84" s="38">
        <v>31.5</v>
      </c>
      <c r="AD84" s="38">
        <v>22.8</v>
      </c>
      <c r="AE84" s="38">
        <v>34.200000000000003</v>
      </c>
      <c r="AF84" s="68">
        <f t="shared" si="54"/>
        <v>2.4562440000000001E-2</v>
      </c>
      <c r="AG84" s="37">
        <f t="shared" si="52"/>
        <v>2.2800000000000002</v>
      </c>
      <c r="AH84" s="114">
        <v>1.84</v>
      </c>
      <c r="AI84" s="118">
        <f t="shared" si="22"/>
        <v>2768.4545997873174</v>
      </c>
      <c r="AJ84" s="29">
        <f t="shared" si="23"/>
        <v>33221.455197447809</v>
      </c>
      <c r="AK84" s="29">
        <f t="shared" si="24"/>
        <v>1139.9518940300718</v>
      </c>
      <c r="AL84" s="29">
        <f t="shared" si="25"/>
        <v>13679.422728360862</v>
      </c>
      <c r="AM84" s="29">
        <f t="shared" si="26"/>
        <v>4478.3824408324253</v>
      </c>
      <c r="AN84" s="30">
        <f t="shared" si="27"/>
        <v>53740.589289989104</v>
      </c>
      <c r="AO84" s="29">
        <f t="shared" si="28"/>
        <v>111.95956102081063</v>
      </c>
      <c r="AP84" s="119">
        <f t="shared" si="29"/>
        <v>1343.5147322497276</v>
      </c>
      <c r="AQ84" s="99"/>
      <c r="AR84" s="13">
        <f t="shared" si="30"/>
        <v>0</v>
      </c>
      <c r="AS84" s="11">
        <f t="shared" si="31"/>
        <v>0</v>
      </c>
      <c r="AT84" s="11">
        <f t="shared" si="32"/>
        <v>0</v>
      </c>
      <c r="AU84" s="11">
        <f t="shared" si="33"/>
        <v>0</v>
      </c>
      <c r="AV84" s="19" t="str">
        <f t="shared" si="49"/>
        <v>Adet</v>
      </c>
      <c r="AW84" s="106">
        <f t="shared" si="50"/>
        <v>68</v>
      </c>
      <c r="AX84" s="107">
        <f t="shared" si="34"/>
        <v>0</v>
      </c>
    </row>
    <row r="85" spans="1:50" ht="55.05" customHeight="1" x14ac:dyDescent="0.3">
      <c r="A85" s="22">
        <v>18</v>
      </c>
      <c r="B85" s="46" t="s">
        <v>221</v>
      </c>
      <c r="C85" s="38" t="s">
        <v>193</v>
      </c>
      <c r="D85" s="43" t="s">
        <v>222</v>
      </c>
      <c r="E85" s="155"/>
      <c r="F85" s="161" t="s">
        <v>743</v>
      </c>
      <c r="G85" s="160">
        <v>74</v>
      </c>
      <c r="H85" s="156" t="s">
        <v>20</v>
      </c>
      <c r="I85" s="37">
        <v>1</v>
      </c>
      <c r="J85" s="29">
        <f t="shared" si="55"/>
        <v>1000</v>
      </c>
      <c r="K85" s="38">
        <v>105</v>
      </c>
      <c r="L85" s="38">
        <v>110</v>
      </c>
      <c r="M85" s="39">
        <v>175</v>
      </c>
      <c r="N85" s="29">
        <v>200</v>
      </c>
      <c r="O85" s="125" t="s">
        <v>30</v>
      </c>
      <c r="P85" s="126" t="s">
        <v>737</v>
      </c>
      <c r="Q85" s="38" t="s">
        <v>734</v>
      </c>
      <c r="R85" s="38" t="s">
        <v>737</v>
      </c>
      <c r="S85" s="38" t="s">
        <v>737</v>
      </c>
      <c r="T85" s="41" t="s">
        <v>737</v>
      </c>
      <c r="U85" s="127" t="s">
        <v>737</v>
      </c>
      <c r="V85" s="135">
        <v>6224010803374</v>
      </c>
      <c r="W85" s="44" t="s">
        <v>51</v>
      </c>
      <c r="X85" s="42">
        <v>0</v>
      </c>
      <c r="Y85" s="136">
        <v>12</v>
      </c>
      <c r="Z85" s="133" t="s">
        <v>751</v>
      </c>
      <c r="AA85" s="67">
        <v>12</v>
      </c>
      <c r="AB85" s="35" t="str">
        <f t="shared" si="51"/>
        <v>Adet</v>
      </c>
      <c r="AC85" s="38">
        <v>34.200000000000003</v>
      </c>
      <c r="AD85" s="38">
        <v>22.8</v>
      </c>
      <c r="AE85" s="38">
        <v>36</v>
      </c>
      <c r="AF85" s="68">
        <f t="shared" si="54"/>
        <v>2.8071360000000004E-2</v>
      </c>
      <c r="AG85" s="37">
        <f t="shared" si="52"/>
        <v>2.4000000000000004</v>
      </c>
      <c r="AH85" s="114">
        <v>1.97</v>
      </c>
      <c r="AI85" s="118">
        <f t="shared" si="22"/>
        <v>2422.3977748139027</v>
      </c>
      <c r="AJ85" s="29">
        <f t="shared" si="23"/>
        <v>29068.773297766835</v>
      </c>
      <c r="AK85" s="29">
        <f t="shared" si="24"/>
        <v>997.45790727631277</v>
      </c>
      <c r="AL85" s="29">
        <f t="shared" si="25"/>
        <v>11969.494887315754</v>
      </c>
      <c r="AM85" s="29">
        <f t="shared" si="26"/>
        <v>3918.5846357283717</v>
      </c>
      <c r="AN85" s="30">
        <f t="shared" si="27"/>
        <v>47023.015628740461</v>
      </c>
      <c r="AO85" s="29">
        <f t="shared" si="28"/>
        <v>97.964615893209299</v>
      </c>
      <c r="AP85" s="119">
        <f t="shared" si="29"/>
        <v>1175.5753907185117</v>
      </c>
      <c r="AQ85" s="99"/>
      <c r="AR85" s="13">
        <f t="shared" si="30"/>
        <v>0</v>
      </c>
      <c r="AS85" s="11">
        <f t="shared" si="31"/>
        <v>0</v>
      </c>
      <c r="AT85" s="11">
        <f t="shared" si="32"/>
        <v>0</v>
      </c>
      <c r="AU85" s="11">
        <f t="shared" si="33"/>
        <v>0</v>
      </c>
      <c r="AV85" s="19" t="str">
        <f t="shared" si="49"/>
        <v>Adet</v>
      </c>
      <c r="AW85" s="106">
        <f t="shared" si="50"/>
        <v>74</v>
      </c>
      <c r="AX85" s="107">
        <f t="shared" si="34"/>
        <v>0</v>
      </c>
    </row>
    <row r="86" spans="1:50" ht="55.05" customHeight="1" x14ac:dyDescent="0.3">
      <c r="A86" s="22">
        <v>19</v>
      </c>
      <c r="B86" s="46" t="s">
        <v>223</v>
      </c>
      <c r="C86" s="38" t="s">
        <v>193</v>
      </c>
      <c r="D86" s="43" t="s">
        <v>224</v>
      </c>
      <c r="E86" s="155"/>
      <c r="F86" s="161" t="s">
        <v>743</v>
      </c>
      <c r="G86" s="160">
        <v>63</v>
      </c>
      <c r="H86" s="156" t="s">
        <v>20</v>
      </c>
      <c r="I86" s="37">
        <v>0.6</v>
      </c>
      <c r="J86" s="29">
        <f t="shared" si="55"/>
        <v>600</v>
      </c>
      <c r="K86" s="38">
        <v>110</v>
      </c>
      <c r="L86" s="38">
        <v>95</v>
      </c>
      <c r="M86" s="39">
        <v>95</v>
      </c>
      <c r="N86" s="29">
        <v>150</v>
      </c>
      <c r="O86" s="125" t="s">
        <v>30</v>
      </c>
      <c r="P86" s="126" t="s">
        <v>737</v>
      </c>
      <c r="Q86" s="38" t="s">
        <v>737</v>
      </c>
      <c r="R86" s="38" t="s">
        <v>737</v>
      </c>
      <c r="S86" s="38" t="s">
        <v>737</v>
      </c>
      <c r="T86" s="41" t="s">
        <v>737</v>
      </c>
      <c r="U86" s="127" t="s">
        <v>737</v>
      </c>
      <c r="V86" s="135">
        <v>6224010803381</v>
      </c>
      <c r="W86" s="44" t="s">
        <v>51</v>
      </c>
      <c r="X86" s="42">
        <v>0</v>
      </c>
      <c r="Y86" s="136">
        <v>12</v>
      </c>
      <c r="Z86" s="133" t="s">
        <v>751</v>
      </c>
      <c r="AA86" s="67">
        <v>12</v>
      </c>
      <c r="AB86" s="35" t="str">
        <f t="shared" si="51"/>
        <v>Adet</v>
      </c>
      <c r="AC86" s="38">
        <v>30</v>
      </c>
      <c r="AD86" s="38">
        <v>20</v>
      </c>
      <c r="AE86" s="38">
        <v>22.5</v>
      </c>
      <c r="AF86" s="68">
        <f t="shared" si="54"/>
        <v>1.35E-2</v>
      </c>
      <c r="AG86" s="37">
        <f t="shared" si="52"/>
        <v>1.7999999999999998</v>
      </c>
      <c r="AH86" s="114">
        <v>2.08</v>
      </c>
      <c r="AI86" s="118">
        <f t="shared" si="22"/>
        <v>5037.0370370370374</v>
      </c>
      <c r="AJ86" s="29">
        <f t="shared" si="23"/>
        <v>60444.444444444453</v>
      </c>
      <c r="AK86" s="29">
        <f t="shared" si="24"/>
        <v>2074.0740740740739</v>
      </c>
      <c r="AL86" s="29">
        <f t="shared" si="25"/>
        <v>24888.888888888887</v>
      </c>
      <c r="AM86" s="29">
        <f t="shared" si="26"/>
        <v>8148.1481481481478</v>
      </c>
      <c r="AN86" s="30">
        <f t="shared" si="27"/>
        <v>97777.777777777781</v>
      </c>
      <c r="AO86" s="29">
        <f t="shared" si="28"/>
        <v>203.7037037037037</v>
      </c>
      <c r="AP86" s="119">
        <f t="shared" si="29"/>
        <v>2444.4444444444443</v>
      </c>
      <c r="AQ86" s="99"/>
      <c r="AR86" s="13">
        <f t="shared" si="30"/>
        <v>0</v>
      </c>
      <c r="AS86" s="11">
        <f t="shared" si="31"/>
        <v>0</v>
      </c>
      <c r="AT86" s="11">
        <f t="shared" si="32"/>
        <v>0</v>
      </c>
      <c r="AU86" s="11">
        <f t="shared" si="33"/>
        <v>0</v>
      </c>
      <c r="AV86" s="19" t="str">
        <f t="shared" si="49"/>
        <v>Adet</v>
      </c>
      <c r="AW86" s="106">
        <f t="shared" si="50"/>
        <v>63</v>
      </c>
      <c r="AX86" s="107">
        <f t="shared" si="34"/>
        <v>0</v>
      </c>
    </row>
    <row r="87" spans="1:50" ht="55.05" customHeight="1" x14ac:dyDescent="0.3">
      <c r="A87" s="22">
        <v>20</v>
      </c>
      <c r="B87" s="46" t="s">
        <v>225</v>
      </c>
      <c r="C87" s="38" t="s">
        <v>193</v>
      </c>
      <c r="D87" s="43" t="s">
        <v>226</v>
      </c>
      <c r="E87" s="155"/>
      <c r="F87" s="161" t="s">
        <v>743</v>
      </c>
      <c r="G87" s="160">
        <v>68</v>
      </c>
      <c r="H87" s="156" t="s">
        <v>20</v>
      </c>
      <c r="I87" s="37">
        <v>0.8</v>
      </c>
      <c r="J87" s="29">
        <f t="shared" si="55"/>
        <v>800</v>
      </c>
      <c r="K87" s="38">
        <v>140</v>
      </c>
      <c r="L87" s="38">
        <v>95</v>
      </c>
      <c r="M87" s="39">
        <v>95</v>
      </c>
      <c r="N87" s="29">
        <v>160</v>
      </c>
      <c r="O87" s="125" t="s">
        <v>30</v>
      </c>
      <c r="P87" s="126" t="s">
        <v>737</v>
      </c>
      <c r="Q87" s="38" t="s">
        <v>737</v>
      </c>
      <c r="R87" s="38" t="s">
        <v>737</v>
      </c>
      <c r="S87" s="38" t="s">
        <v>737</v>
      </c>
      <c r="T87" s="41" t="s">
        <v>737</v>
      </c>
      <c r="U87" s="127" t="s">
        <v>737</v>
      </c>
      <c r="V87" s="135">
        <v>6224010803398</v>
      </c>
      <c r="W87" s="44" t="s">
        <v>51</v>
      </c>
      <c r="X87" s="42">
        <v>0</v>
      </c>
      <c r="Y87" s="136">
        <v>12</v>
      </c>
      <c r="Z87" s="133" t="s">
        <v>751</v>
      </c>
      <c r="AA87" s="67">
        <v>12</v>
      </c>
      <c r="AB87" s="35" t="str">
        <f t="shared" si="51"/>
        <v>Adet</v>
      </c>
      <c r="AC87" s="38">
        <v>30</v>
      </c>
      <c r="AD87" s="38">
        <v>20.5</v>
      </c>
      <c r="AE87" s="38">
        <v>29.5</v>
      </c>
      <c r="AF87" s="68">
        <f t="shared" si="54"/>
        <v>1.8142499999999999E-2</v>
      </c>
      <c r="AG87" s="37">
        <f t="shared" si="52"/>
        <v>1.92</v>
      </c>
      <c r="AH87" s="114">
        <v>2.27</v>
      </c>
      <c r="AI87" s="118">
        <f t="shared" si="22"/>
        <v>3748.1052776629463</v>
      </c>
      <c r="AJ87" s="29">
        <f t="shared" si="23"/>
        <v>44977.263331955357</v>
      </c>
      <c r="AK87" s="29">
        <f t="shared" si="24"/>
        <v>1543.3374672729778</v>
      </c>
      <c r="AL87" s="29">
        <f t="shared" si="25"/>
        <v>18520.049607275734</v>
      </c>
      <c r="AM87" s="29">
        <f t="shared" si="26"/>
        <v>6063.111478572413</v>
      </c>
      <c r="AN87" s="30">
        <f t="shared" si="27"/>
        <v>72757.337742868956</v>
      </c>
      <c r="AO87" s="29">
        <f t="shared" si="28"/>
        <v>151.57778696431032</v>
      </c>
      <c r="AP87" s="119">
        <f t="shared" si="29"/>
        <v>1818.9334435717237</v>
      </c>
      <c r="AQ87" s="99"/>
      <c r="AR87" s="13">
        <f t="shared" si="30"/>
        <v>0</v>
      </c>
      <c r="AS87" s="11">
        <f t="shared" si="31"/>
        <v>0</v>
      </c>
      <c r="AT87" s="11">
        <f t="shared" si="32"/>
        <v>0</v>
      </c>
      <c r="AU87" s="11">
        <f t="shared" si="33"/>
        <v>0</v>
      </c>
      <c r="AV87" s="19" t="str">
        <f t="shared" si="49"/>
        <v>Adet</v>
      </c>
      <c r="AW87" s="106">
        <f t="shared" si="50"/>
        <v>68</v>
      </c>
      <c r="AX87" s="107">
        <f t="shared" si="34"/>
        <v>0</v>
      </c>
    </row>
    <row r="88" spans="1:50" ht="55.05" customHeight="1" x14ac:dyDescent="0.3">
      <c r="A88" s="22">
        <v>21</v>
      </c>
      <c r="B88" s="46" t="s">
        <v>227</v>
      </c>
      <c r="C88" s="38" t="s">
        <v>193</v>
      </c>
      <c r="D88" s="43" t="s">
        <v>228</v>
      </c>
      <c r="E88" s="155"/>
      <c r="F88" s="161" t="s">
        <v>743</v>
      </c>
      <c r="G88" s="160">
        <v>89</v>
      </c>
      <c r="H88" s="156" t="s">
        <v>20</v>
      </c>
      <c r="I88" s="37">
        <v>1.5</v>
      </c>
      <c r="J88" s="29">
        <f t="shared" si="55"/>
        <v>1500</v>
      </c>
      <c r="K88" s="38">
        <v>185</v>
      </c>
      <c r="L88" s="38">
        <v>115</v>
      </c>
      <c r="M88" s="39">
        <v>115</v>
      </c>
      <c r="N88" s="29">
        <v>260</v>
      </c>
      <c r="O88" s="125" t="s">
        <v>30</v>
      </c>
      <c r="P88" s="126" t="s">
        <v>737</v>
      </c>
      <c r="Q88" s="38" t="s">
        <v>737</v>
      </c>
      <c r="R88" s="38" t="s">
        <v>737</v>
      </c>
      <c r="S88" s="38" t="s">
        <v>737</v>
      </c>
      <c r="T88" s="41" t="s">
        <v>737</v>
      </c>
      <c r="U88" s="127" t="s">
        <v>737</v>
      </c>
      <c r="V88" s="135">
        <v>6224010803404</v>
      </c>
      <c r="W88" s="44" t="s">
        <v>51</v>
      </c>
      <c r="X88" s="42">
        <v>0</v>
      </c>
      <c r="Y88" s="136">
        <v>12</v>
      </c>
      <c r="Z88" s="133" t="s">
        <v>751</v>
      </c>
      <c r="AA88" s="67">
        <v>12</v>
      </c>
      <c r="AB88" s="35" t="str">
        <f t="shared" si="51"/>
        <v>Adet</v>
      </c>
      <c r="AC88" s="38">
        <v>37.6</v>
      </c>
      <c r="AD88" s="38">
        <v>24</v>
      </c>
      <c r="AE88" s="38">
        <v>35.700000000000003</v>
      </c>
      <c r="AF88" s="68">
        <f t="shared" si="54"/>
        <v>3.2215680000000003E-2</v>
      </c>
      <c r="AG88" s="37">
        <f t="shared" si="52"/>
        <v>3.12</v>
      </c>
      <c r="AH88" s="114">
        <v>3.6</v>
      </c>
      <c r="AI88" s="118">
        <f t="shared" si="22"/>
        <v>2110.7733873691318</v>
      </c>
      <c r="AJ88" s="29">
        <f t="shared" si="23"/>
        <v>25329.28064842958</v>
      </c>
      <c r="AK88" s="29">
        <f t="shared" si="24"/>
        <v>869.14198303434841</v>
      </c>
      <c r="AL88" s="29">
        <f t="shared" si="25"/>
        <v>10429.703796412181</v>
      </c>
      <c r="AM88" s="29">
        <f t="shared" si="26"/>
        <v>3414.4863619206544</v>
      </c>
      <c r="AN88" s="30">
        <f t="shared" si="27"/>
        <v>40973.836343047849</v>
      </c>
      <c r="AO88" s="29">
        <f t="shared" si="28"/>
        <v>85.362159048016366</v>
      </c>
      <c r="AP88" s="119">
        <f t="shared" si="29"/>
        <v>1024.3459085761965</v>
      </c>
      <c r="AQ88" s="99"/>
      <c r="AR88" s="13">
        <f t="shared" si="30"/>
        <v>0</v>
      </c>
      <c r="AS88" s="11">
        <f t="shared" si="31"/>
        <v>0</v>
      </c>
      <c r="AT88" s="11">
        <f t="shared" si="32"/>
        <v>0</v>
      </c>
      <c r="AU88" s="11">
        <f t="shared" si="33"/>
        <v>0</v>
      </c>
      <c r="AV88" s="19" t="str">
        <f t="shared" si="49"/>
        <v>Adet</v>
      </c>
      <c r="AW88" s="106">
        <f t="shared" si="50"/>
        <v>89</v>
      </c>
      <c r="AX88" s="107">
        <f t="shared" si="34"/>
        <v>0</v>
      </c>
    </row>
    <row r="89" spans="1:50" ht="55.05" customHeight="1" x14ac:dyDescent="0.3">
      <c r="A89" s="22">
        <v>22</v>
      </c>
      <c r="B89" s="34" t="s">
        <v>229</v>
      </c>
      <c r="C89" s="38" t="s">
        <v>193</v>
      </c>
      <c r="D89" s="45" t="s">
        <v>230</v>
      </c>
      <c r="E89" s="154"/>
      <c r="F89" s="159" t="s">
        <v>743</v>
      </c>
      <c r="G89" s="160">
        <v>32</v>
      </c>
      <c r="H89" s="156" t="s">
        <v>20</v>
      </c>
      <c r="I89" s="37">
        <v>0.4</v>
      </c>
      <c r="J89" s="29">
        <f t="shared" si="55"/>
        <v>400</v>
      </c>
      <c r="K89" s="38">
        <v>95</v>
      </c>
      <c r="L89" s="38">
        <v>95</v>
      </c>
      <c r="M89" s="39">
        <v>100</v>
      </c>
      <c r="N89" s="29">
        <v>50</v>
      </c>
      <c r="O89" s="124" t="s">
        <v>40</v>
      </c>
      <c r="P89" s="126" t="s">
        <v>734</v>
      </c>
      <c r="Q89" s="38" t="s">
        <v>734</v>
      </c>
      <c r="R89" s="38" t="s">
        <v>737</v>
      </c>
      <c r="S89" s="38" t="s">
        <v>737</v>
      </c>
      <c r="T89" s="41" t="s">
        <v>734</v>
      </c>
      <c r="U89" s="127" t="s">
        <v>737</v>
      </c>
      <c r="V89" s="135">
        <v>6224010803251</v>
      </c>
      <c r="W89" s="44" t="s">
        <v>51</v>
      </c>
      <c r="X89" s="42">
        <v>0</v>
      </c>
      <c r="Y89" s="136">
        <v>24</v>
      </c>
      <c r="Z89" s="133" t="s">
        <v>751</v>
      </c>
      <c r="AA89" s="67">
        <v>24</v>
      </c>
      <c r="AB89" s="35" t="str">
        <f t="shared" si="51"/>
        <v>Adet</v>
      </c>
      <c r="AC89" s="38">
        <v>38.5</v>
      </c>
      <c r="AD89" s="38">
        <v>28.999999999999996</v>
      </c>
      <c r="AE89" s="38">
        <v>21</v>
      </c>
      <c r="AF89" s="68">
        <f t="shared" si="54"/>
        <v>2.3446499999999995E-2</v>
      </c>
      <c r="AG89" s="37">
        <f t="shared" si="52"/>
        <v>1.2000000000000002</v>
      </c>
      <c r="AH89" s="114">
        <v>1.6</v>
      </c>
      <c r="AI89" s="118">
        <f t="shared" si="22"/>
        <v>2900.2196489881226</v>
      </c>
      <c r="AJ89" s="29">
        <f t="shared" si="23"/>
        <v>69605.271575714942</v>
      </c>
      <c r="AK89" s="29">
        <f t="shared" si="24"/>
        <v>1194.2080907598151</v>
      </c>
      <c r="AL89" s="29">
        <f t="shared" si="25"/>
        <v>28660.994178235564</v>
      </c>
      <c r="AM89" s="29">
        <f t="shared" si="26"/>
        <v>4691.5317851278451</v>
      </c>
      <c r="AN89" s="30">
        <f t="shared" si="27"/>
        <v>112596.76284306828</v>
      </c>
      <c r="AO89" s="29">
        <f t="shared" si="28"/>
        <v>117.28829462819613</v>
      </c>
      <c r="AP89" s="119">
        <f t="shared" si="29"/>
        <v>2814.919071076707</v>
      </c>
      <c r="AQ89" s="99"/>
      <c r="AR89" s="13">
        <f t="shared" si="30"/>
        <v>0</v>
      </c>
      <c r="AS89" s="11">
        <f t="shared" si="31"/>
        <v>0</v>
      </c>
      <c r="AT89" s="11">
        <f t="shared" si="32"/>
        <v>0</v>
      </c>
      <c r="AU89" s="11">
        <f t="shared" si="33"/>
        <v>0</v>
      </c>
      <c r="AV89" s="19" t="str">
        <f t="shared" si="49"/>
        <v>Adet</v>
      </c>
      <c r="AW89" s="106">
        <f t="shared" si="50"/>
        <v>32</v>
      </c>
      <c r="AX89" s="107">
        <f t="shared" si="34"/>
        <v>0</v>
      </c>
    </row>
    <row r="90" spans="1:50" ht="55.05" customHeight="1" x14ac:dyDescent="0.3">
      <c r="A90" s="22">
        <v>23</v>
      </c>
      <c r="B90" s="34" t="s">
        <v>231</v>
      </c>
      <c r="C90" s="38" t="s">
        <v>193</v>
      </c>
      <c r="D90" s="45" t="s">
        <v>232</v>
      </c>
      <c r="E90" s="154"/>
      <c r="F90" s="159" t="s">
        <v>743</v>
      </c>
      <c r="G90" s="160">
        <v>33</v>
      </c>
      <c r="H90" s="156" t="s">
        <v>20</v>
      </c>
      <c r="I90" s="37">
        <v>0.7</v>
      </c>
      <c r="J90" s="29">
        <f t="shared" si="55"/>
        <v>700</v>
      </c>
      <c r="K90" s="38">
        <v>95</v>
      </c>
      <c r="L90" s="38">
        <v>95</v>
      </c>
      <c r="M90" s="39">
        <v>140</v>
      </c>
      <c r="N90" s="29">
        <v>61</v>
      </c>
      <c r="O90" s="124" t="s">
        <v>40</v>
      </c>
      <c r="P90" s="126" t="s">
        <v>734</v>
      </c>
      <c r="Q90" s="38" t="s">
        <v>734</v>
      </c>
      <c r="R90" s="38" t="s">
        <v>737</v>
      </c>
      <c r="S90" s="38" t="s">
        <v>737</v>
      </c>
      <c r="T90" s="41" t="s">
        <v>734</v>
      </c>
      <c r="U90" s="127" t="s">
        <v>737</v>
      </c>
      <c r="V90" s="135">
        <v>6224010803268</v>
      </c>
      <c r="W90" s="44" t="s">
        <v>51</v>
      </c>
      <c r="X90" s="42">
        <v>0</v>
      </c>
      <c r="Y90" s="136">
        <v>24</v>
      </c>
      <c r="Z90" s="133" t="s">
        <v>751</v>
      </c>
      <c r="AA90" s="67">
        <v>24</v>
      </c>
      <c r="AB90" s="35" t="str">
        <f t="shared" si="51"/>
        <v>Adet</v>
      </c>
      <c r="AC90" s="38">
        <v>37.5</v>
      </c>
      <c r="AD90" s="38">
        <v>28.999999999999996</v>
      </c>
      <c r="AE90" s="38">
        <v>29.5</v>
      </c>
      <c r="AF90" s="68">
        <f t="shared" si="54"/>
        <v>3.2081249999999999E-2</v>
      </c>
      <c r="AG90" s="37">
        <f t="shared" si="52"/>
        <v>1.464</v>
      </c>
      <c r="AH90" s="114">
        <v>2.08</v>
      </c>
      <c r="AI90" s="118">
        <f t="shared" si="22"/>
        <v>2119.6181570231834</v>
      </c>
      <c r="AJ90" s="29">
        <f t="shared" si="23"/>
        <v>50870.835768556397</v>
      </c>
      <c r="AK90" s="29">
        <f t="shared" si="24"/>
        <v>872.78394700954607</v>
      </c>
      <c r="AL90" s="29">
        <f t="shared" si="25"/>
        <v>20946.814728229107</v>
      </c>
      <c r="AM90" s="29">
        <f t="shared" si="26"/>
        <v>3428.7940775375027</v>
      </c>
      <c r="AN90" s="30">
        <f t="shared" si="27"/>
        <v>82291.057860900066</v>
      </c>
      <c r="AO90" s="29">
        <f t="shared" si="28"/>
        <v>85.719851938437571</v>
      </c>
      <c r="AP90" s="119">
        <f t="shared" si="29"/>
        <v>2057.2764465225018</v>
      </c>
      <c r="AQ90" s="99"/>
      <c r="AR90" s="13">
        <f t="shared" si="30"/>
        <v>0</v>
      </c>
      <c r="AS90" s="11">
        <f t="shared" si="31"/>
        <v>0</v>
      </c>
      <c r="AT90" s="11">
        <f t="shared" si="32"/>
        <v>0</v>
      </c>
      <c r="AU90" s="11">
        <f t="shared" si="33"/>
        <v>0</v>
      </c>
      <c r="AV90" s="19" t="str">
        <f t="shared" si="49"/>
        <v>Adet</v>
      </c>
      <c r="AW90" s="106">
        <f t="shared" si="50"/>
        <v>33</v>
      </c>
      <c r="AX90" s="107">
        <f t="shared" si="34"/>
        <v>0</v>
      </c>
    </row>
    <row r="91" spans="1:50" ht="55.05" customHeight="1" x14ac:dyDescent="0.3">
      <c r="A91" s="22">
        <v>24</v>
      </c>
      <c r="B91" s="34" t="s">
        <v>233</v>
      </c>
      <c r="C91" s="38" t="s">
        <v>193</v>
      </c>
      <c r="D91" s="45" t="s">
        <v>234</v>
      </c>
      <c r="E91" s="154"/>
      <c r="F91" s="159" t="s">
        <v>743</v>
      </c>
      <c r="G91" s="160">
        <v>39</v>
      </c>
      <c r="H91" s="156" t="s">
        <v>20</v>
      </c>
      <c r="I91" s="37">
        <v>1</v>
      </c>
      <c r="J91" s="29">
        <f t="shared" si="55"/>
        <v>1000</v>
      </c>
      <c r="K91" s="38">
        <v>95</v>
      </c>
      <c r="L91" s="38">
        <v>95</v>
      </c>
      <c r="M91" s="39">
        <v>180</v>
      </c>
      <c r="N91" s="29">
        <v>71</v>
      </c>
      <c r="O91" s="124" t="s">
        <v>40</v>
      </c>
      <c r="P91" s="126" t="s">
        <v>734</v>
      </c>
      <c r="Q91" s="38" t="s">
        <v>734</v>
      </c>
      <c r="R91" s="38" t="s">
        <v>737</v>
      </c>
      <c r="S91" s="38" t="s">
        <v>737</v>
      </c>
      <c r="T91" s="41" t="s">
        <v>734</v>
      </c>
      <c r="U91" s="127" t="s">
        <v>737</v>
      </c>
      <c r="V91" s="135">
        <v>6224010803275</v>
      </c>
      <c r="W91" s="44" t="s">
        <v>51</v>
      </c>
      <c r="X91" s="42">
        <v>0</v>
      </c>
      <c r="Y91" s="136">
        <v>24</v>
      </c>
      <c r="Z91" s="133" t="s">
        <v>751</v>
      </c>
      <c r="AA91" s="67">
        <v>24</v>
      </c>
      <c r="AB91" s="35" t="str">
        <f t="shared" si="51"/>
        <v>Adet</v>
      </c>
      <c r="AC91" s="38">
        <v>57.499999999999993</v>
      </c>
      <c r="AD91" s="38">
        <v>38</v>
      </c>
      <c r="AE91" s="38">
        <v>20</v>
      </c>
      <c r="AF91" s="68">
        <f t="shared" si="54"/>
        <v>4.3699999999999996E-2</v>
      </c>
      <c r="AG91" s="37">
        <f t="shared" si="52"/>
        <v>1.7039999999999997</v>
      </c>
      <c r="AH91" s="114">
        <v>2.5</v>
      </c>
      <c r="AI91" s="118">
        <f t="shared" ref="AI91:AI145" si="56">68/AF91</f>
        <v>1556.0640732265447</v>
      </c>
      <c r="AJ91" s="29">
        <f t="shared" ref="AJ91:AJ145" si="57">AI91*AA91</f>
        <v>37345.537757437072</v>
      </c>
      <c r="AK91" s="29">
        <f t="shared" ref="AK91:AK145" si="58">28/AF91</f>
        <v>640.73226544622435</v>
      </c>
      <c r="AL91" s="29">
        <f t="shared" ref="AL91:AL145" si="59">AK91*AA91</f>
        <v>15377.574370709384</v>
      </c>
      <c r="AM91" s="29">
        <f t="shared" ref="AM91:AM145" si="60">110/AF91</f>
        <v>2517.1624713958813</v>
      </c>
      <c r="AN91" s="30">
        <f t="shared" ref="AN91:AN145" si="61">AM91*AA91</f>
        <v>60411.899313501155</v>
      </c>
      <c r="AO91" s="29">
        <f t="shared" ref="AO91:AO145" si="62">(1*1.1*2.5)/AF91</f>
        <v>62.92906178489703</v>
      </c>
      <c r="AP91" s="119">
        <f t="shared" ref="AP91:AP145" si="63">AO91*AA91</f>
        <v>1510.2974828375286</v>
      </c>
      <c r="AQ91" s="99"/>
      <c r="AR91" s="13">
        <f t="shared" ref="AR91:AR145" si="64">AQ91*AA91</f>
        <v>0</v>
      </c>
      <c r="AS91" s="11">
        <f t="shared" ref="AS91:AS145" si="65">AG91*AQ91</f>
        <v>0</v>
      </c>
      <c r="AT91" s="11">
        <f t="shared" ref="AT91:AT145" si="66">AH91*AQ91</f>
        <v>0</v>
      </c>
      <c r="AU91" s="11">
        <f t="shared" ref="AU91:AU145" si="67">AQ91*AF91</f>
        <v>0</v>
      </c>
      <c r="AV91" s="19" t="str">
        <f t="shared" si="49"/>
        <v>Adet</v>
      </c>
      <c r="AW91" s="106">
        <f t="shared" si="50"/>
        <v>39</v>
      </c>
      <c r="AX91" s="107">
        <f t="shared" ref="AX91:AX131" si="68">AW91*AR91</f>
        <v>0</v>
      </c>
    </row>
    <row r="92" spans="1:50" ht="55.05" customHeight="1" x14ac:dyDescent="0.3">
      <c r="A92" s="22">
        <v>25</v>
      </c>
      <c r="B92" s="34" t="s">
        <v>235</v>
      </c>
      <c r="C92" s="38" t="s">
        <v>193</v>
      </c>
      <c r="D92" s="45" t="s">
        <v>236</v>
      </c>
      <c r="E92" s="154"/>
      <c r="F92" s="159" t="s">
        <v>743</v>
      </c>
      <c r="G92" s="160">
        <v>24</v>
      </c>
      <c r="H92" s="156" t="s">
        <v>20</v>
      </c>
      <c r="I92" s="37">
        <v>0.57999999999999996</v>
      </c>
      <c r="J92" s="29">
        <f t="shared" si="55"/>
        <v>580</v>
      </c>
      <c r="K92" s="38">
        <v>80</v>
      </c>
      <c r="L92" s="38">
        <v>80</v>
      </c>
      <c r="M92" s="39">
        <v>145</v>
      </c>
      <c r="N92" s="29">
        <v>38</v>
      </c>
      <c r="O92" s="124" t="s">
        <v>40</v>
      </c>
      <c r="P92" s="126" t="s">
        <v>734</v>
      </c>
      <c r="Q92" s="38" t="s">
        <v>734</v>
      </c>
      <c r="R92" s="38" t="s">
        <v>737</v>
      </c>
      <c r="S92" s="38" t="s">
        <v>737</v>
      </c>
      <c r="T92" s="41" t="s">
        <v>734</v>
      </c>
      <c r="U92" s="127" t="s">
        <v>737</v>
      </c>
      <c r="V92" s="135">
        <v>6224008616450</v>
      </c>
      <c r="W92" s="44" t="s">
        <v>754</v>
      </c>
      <c r="X92" s="42">
        <v>0</v>
      </c>
      <c r="Y92" s="136">
        <v>48</v>
      </c>
      <c r="Z92" s="133" t="s">
        <v>751</v>
      </c>
      <c r="AA92" s="67">
        <v>48</v>
      </c>
      <c r="AB92" s="35" t="str">
        <f t="shared" si="51"/>
        <v>Adet</v>
      </c>
      <c r="AC92" s="38">
        <v>49.5</v>
      </c>
      <c r="AD92" s="38">
        <v>33</v>
      </c>
      <c r="AE92" s="38">
        <v>29.7</v>
      </c>
      <c r="AF92" s="68">
        <f t="shared" si="54"/>
        <v>4.8514950000000001E-2</v>
      </c>
      <c r="AG92" s="37">
        <f t="shared" si="52"/>
        <v>1.8239999999999998</v>
      </c>
      <c r="AH92" s="114">
        <v>2.65</v>
      </c>
      <c r="AI92" s="118">
        <f t="shared" si="56"/>
        <v>1401.6298068945757</v>
      </c>
      <c r="AJ92" s="29">
        <f t="shared" si="57"/>
        <v>67278.230730939627</v>
      </c>
      <c r="AK92" s="29">
        <f t="shared" si="58"/>
        <v>577.14168519188411</v>
      </c>
      <c r="AL92" s="29">
        <f t="shared" si="59"/>
        <v>27702.800889210437</v>
      </c>
      <c r="AM92" s="29">
        <f t="shared" si="60"/>
        <v>2267.342334682402</v>
      </c>
      <c r="AN92" s="30">
        <f t="shared" si="61"/>
        <v>108832.4320647553</v>
      </c>
      <c r="AO92" s="29">
        <f t="shared" si="62"/>
        <v>56.683558367060051</v>
      </c>
      <c r="AP92" s="119">
        <f t="shared" si="63"/>
        <v>2720.8108016188826</v>
      </c>
      <c r="AQ92" s="99"/>
      <c r="AR92" s="13">
        <f t="shared" si="64"/>
        <v>0</v>
      </c>
      <c r="AS92" s="11">
        <f t="shared" si="65"/>
        <v>0</v>
      </c>
      <c r="AT92" s="11">
        <f t="shared" si="66"/>
        <v>0</v>
      </c>
      <c r="AU92" s="11">
        <f t="shared" si="67"/>
        <v>0</v>
      </c>
      <c r="AV92" s="19" t="str">
        <f t="shared" si="49"/>
        <v>Adet</v>
      </c>
      <c r="AW92" s="106">
        <f t="shared" si="50"/>
        <v>24</v>
      </c>
      <c r="AX92" s="107">
        <f t="shared" si="68"/>
        <v>0</v>
      </c>
    </row>
    <row r="93" spans="1:50" ht="55.05" customHeight="1" x14ac:dyDescent="0.3">
      <c r="A93" s="22">
        <v>26</v>
      </c>
      <c r="B93" s="34" t="s">
        <v>237</v>
      </c>
      <c r="C93" s="38" t="s">
        <v>193</v>
      </c>
      <c r="D93" s="45" t="s">
        <v>238</v>
      </c>
      <c r="E93" s="154"/>
      <c r="F93" s="159" t="s">
        <v>743</v>
      </c>
      <c r="G93" s="160">
        <v>19</v>
      </c>
      <c r="H93" s="156" t="s">
        <v>20</v>
      </c>
      <c r="I93" s="37">
        <v>0.28799999999999998</v>
      </c>
      <c r="J93" s="29">
        <f t="shared" si="55"/>
        <v>288</v>
      </c>
      <c r="K93" s="38">
        <v>75</v>
      </c>
      <c r="L93" s="38">
        <v>75</v>
      </c>
      <c r="M93" s="39">
        <v>95</v>
      </c>
      <c r="N93" s="29">
        <v>31</v>
      </c>
      <c r="O93" s="124" t="s">
        <v>40</v>
      </c>
      <c r="P93" s="126" t="s">
        <v>734</v>
      </c>
      <c r="Q93" s="38" t="s">
        <v>734</v>
      </c>
      <c r="R93" s="38" t="s">
        <v>737</v>
      </c>
      <c r="S93" s="38" t="s">
        <v>737</v>
      </c>
      <c r="T93" s="41" t="s">
        <v>734</v>
      </c>
      <c r="U93" s="127" t="s">
        <v>737</v>
      </c>
      <c r="V93" s="135">
        <v>6224008616467</v>
      </c>
      <c r="W93" s="44" t="s">
        <v>754</v>
      </c>
      <c r="X93" s="42">
        <v>0</v>
      </c>
      <c r="Y93" s="136">
        <v>72</v>
      </c>
      <c r="Z93" s="133" t="s">
        <v>751</v>
      </c>
      <c r="AA93" s="67">
        <v>72</v>
      </c>
      <c r="AB93" s="35" t="str">
        <f t="shared" si="51"/>
        <v>Adet</v>
      </c>
      <c r="AC93" s="38">
        <v>45.5</v>
      </c>
      <c r="AD93" s="38">
        <v>30.5</v>
      </c>
      <c r="AE93" s="38">
        <v>29.599999999999998</v>
      </c>
      <c r="AF93" s="68">
        <f t="shared" si="54"/>
        <v>4.10774E-2</v>
      </c>
      <c r="AG93" s="37">
        <f t="shared" si="52"/>
        <v>2.2320000000000002</v>
      </c>
      <c r="AH93" s="114">
        <v>2.65</v>
      </c>
      <c r="AI93" s="118">
        <f t="shared" si="56"/>
        <v>1655.4114914770653</v>
      </c>
      <c r="AJ93" s="29">
        <f t="shared" si="57"/>
        <v>119189.6273863487</v>
      </c>
      <c r="AK93" s="29">
        <f t="shared" si="58"/>
        <v>681.64002590232099</v>
      </c>
      <c r="AL93" s="29">
        <f t="shared" si="59"/>
        <v>49078.081864967113</v>
      </c>
      <c r="AM93" s="29">
        <f t="shared" si="60"/>
        <v>2677.8715303305466</v>
      </c>
      <c r="AN93" s="30">
        <f t="shared" si="61"/>
        <v>192806.75018379936</v>
      </c>
      <c r="AO93" s="29">
        <f t="shared" si="62"/>
        <v>66.946788258263666</v>
      </c>
      <c r="AP93" s="119">
        <f t="shared" si="63"/>
        <v>4820.1687545949844</v>
      </c>
      <c r="AQ93" s="99"/>
      <c r="AR93" s="13">
        <f t="shared" si="64"/>
        <v>0</v>
      </c>
      <c r="AS93" s="11">
        <f t="shared" si="65"/>
        <v>0</v>
      </c>
      <c r="AT93" s="11">
        <f t="shared" si="66"/>
        <v>0</v>
      </c>
      <c r="AU93" s="11">
        <f t="shared" si="67"/>
        <v>0</v>
      </c>
      <c r="AV93" s="19" t="str">
        <f t="shared" si="49"/>
        <v>Adet</v>
      </c>
      <c r="AW93" s="106">
        <f t="shared" si="50"/>
        <v>19</v>
      </c>
      <c r="AX93" s="107">
        <f t="shared" si="68"/>
        <v>0</v>
      </c>
    </row>
    <row r="94" spans="1:50" ht="55.05" customHeight="1" x14ac:dyDescent="0.3">
      <c r="A94" s="22">
        <v>27</v>
      </c>
      <c r="B94" s="34" t="s">
        <v>239</v>
      </c>
      <c r="C94" s="38" t="s">
        <v>193</v>
      </c>
      <c r="D94" s="43" t="s">
        <v>240</v>
      </c>
      <c r="E94" s="154"/>
      <c r="F94" s="159" t="s">
        <v>744</v>
      </c>
      <c r="G94" s="160">
        <v>69</v>
      </c>
      <c r="H94" s="156" t="s">
        <v>20</v>
      </c>
      <c r="I94" s="44">
        <v>1</v>
      </c>
      <c r="J94" s="29">
        <f t="shared" si="55"/>
        <v>1000</v>
      </c>
      <c r="K94" s="40">
        <v>80</v>
      </c>
      <c r="L94" s="40">
        <v>80</v>
      </c>
      <c r="M94" s="42">
        <v>230</v>
      </c>
      <c r="N94" s="30">
        <v>110</v>
      </c>
      <c r="O94" s="124" t="s">
        <v>40</v>
      </c>
      <c r="P94" s="126" t="s">
        <v>735</v>
      </c>
      <c r="Q94" s="38" t="s">
        <v>734</v>
      </c>
      <c r="R94" s="38" t="s">
        <v>737</v>
      </c>
      <c r="S94" s="38" t="s">
        <v>737</v>
      </c>
      <c r="T94" s="41" t="s">
        <v>734</v>
      </c>
      <c r="U94" s="127" t="s">
        <v>737</v>
      </c>
      <c r="V94" s="135">
        <v>6224003429192</v>
      </c>
      <c r="W94" s="44" t="s">
        <v>53</v>
      </c>
      <c r="X94" s="42">
        <v>0</v>
      </c>
      <c r="Y94" s="136">
        <v>24</v>
      </c>
      <c r="Z94" s="133" t="s">
        <v>751</v>
      </c>
      <c r="AA94" s="67">
        <v>24</v>
      </c>
      <c r="AB94" s="35" t="str">
        <f t="shared" si="51"/>
        <v xml:space="preserve">Adet </v>
      </c>
      <c r="AC94" s="38">
        <v>47</v>
      </c>
      <c r="AD94" s="38">
        <v>30</v>
      </c>
      <c r="AE94" s="38">
        <v>39</v>
      </c>
      <c r="AF94" s="68">
        <f>AC94*AD94*AE94/1000000</f>
        <v>5.4989999999999997E-2</v>
      </c>
      <c r="AG94" s="37">
        <f t="shared" si="52"/>
        <v>2.64</v>
      </c>
      <c r="AH94" s="114">
        <v>3.15</v>
      </c>
      <c r="AI94" s="118">
        <f t="shared" si="56"/>
        <v>1236.5884706310239</v>
      </c>
      <c r="AJ94" s="29">
        <f t="shared" si="57"/>
        <v>29678.123295144575</v>
      </c>
      <c r="AK94" s="29">
        <f t="shared" si="58"/>
        <v>509.1834879068922</v>
      </c>
      <c r="AL94" s="29">
        <f t="shared" si="59"/>
        <v>12220.403709765413</v>
      </c>
      <c r="AM94" s="29">
        <f t="shared" si="60"/>
        <v>2000.3637024913621</v>
      </c>
      <c r="AN94" s="30">
        <f t="shared" si="61"/>
        <v>48008.728859792689</v>
      </c>
      <c r="AO94" s="29">
        <f t="shared" si="62"/>
        <v>50.009092562284053</v>
      </c>
      <c r="AP94" s="119">
        <f t="shared" si="63"/>
        <v>1200.2182214948173</v>
      </c>
      <c r="AQ94" s="99"/>
      <c r="AR94" s="13">
        <f t="shared" si="64"/>
        <v>0</v>
      </c>
      <c r="AS94" s="11">
        <f t="shared" si="65"/>
        <v>0</v>
      </c>
      <c r="AT94" s="11">
        <f t="shared" si="66"/>
        <v>0</v>
      </c>
      <c r="AU94" s="11">
        <f t="shared" si="67"/>
        <v>0</v>
      </c>
      <c r="AV94" s="19" t="str">
        <f t="shared" si="49"/>
        <v xml:space="preserve">Adet </v>
      </c>
      <c r="AW94" s="106">
        <f t="shared" si="50"/>
        <v>69</v>
      </c>
      <c r="AX94" s="107">
        <f t="shared" si="68"/>
        <v>0</v>
      </c>
    </row>
    <row r="95" spans="1:50" ht="55.05" customHeight="1" x14ac:dyDescent="0.3">
      <c r="A95" s="22">
        <v>28</v>
      </c>
      <c r="B95" s="34" t="s">
        <v>241</v>
      </c>
      <c r="C95" s="38" t="s">
        <v>193</v>
      </c>
      <c r="D95" s="43" t="s">
        <v>242</v>
      </c>
      <c r="E95" s="154"/>
      <c r="F95" s="159" t="s">
        <v>744</v>
      </c>
      <c r="G95" s="160">
        <v>74</v>
      </c>
      <c r="H95" s="156" t="s">
        <v>20</v>
      </c>
      <c r="I95" s="44">
        <v>1.5</v>
      </c>
      <c r="J95" s="29">
        <f t="shared" si="55"/>
        <v>1500</v>
      </c>
      <c r="K95" s="40">
        <v>80</v>
      </c>
      <c r="L95" s="40">
        <v>80</v>
      </c>
      <c r="M95" s="42">
        <v>300</v>
      </c>
      <c r="N95" s="30">
        <v>133</v>
      </c>
      <c r="O95" s="124" t="s">
        <v>40</v>
      </c>
      <c r="P95" s="126" t="s">
        <v>735</v>
      </c>
      <c r="Q95" s="38" t="s">
        <v>734</v>
      </c>
      <c r="R95" s="38" t="s">
        <v>737</v>
      </c>
      <c r="S95" s="38" t="s">
        <v>737</v>
      </c>
      <c r="T95" s="41" t="s">
        <v>734</v>
      </c>
      <c r="U95" s="127" t="s">
        <v>737</v>
      </c>
      <c r="V95" s="135">
        <v>6224003429208</v>
      </c>
      <c r="W95" s="44" t="s">
        <v>53</v>
      </c>
      <c r="X95" s="42">
        <v>0</v>
      </c>
      <c r="Y95" s="136">
        <v>24</v>
      </c>
      <c r="Z95" s="133" t="s">
        <v>751</v>
      </c>
      <c r="AA95" s="67">
        <v>24</v>
      </c>
      <c r="AB95" s="35" t="str">
        <f t="shared" si="51"/>
        <v xml:space="preserve">Adet </v>
      </c>
      <c r="AC95" s="38">
        <v>58.3</v>
      </c>
      <c r="AD95" s="38">
        <v>39</v>
      </c>
      <c r="AE95" s="38">
        <v>31</v>
      </c>
      <c r="AF95" s="68">
        <f>AC95*AD95*AE95/1000000</f>
        <v>7.0484699999999997E-2</v>
      </c>
      <c r="AG95" s="37">
        <f t="shared" si="52"/>
        <v>3.1920000000000002</v>
      </c>
      <c r="AH95" s="114">
        <v>3.85</v>
      </c>
      <c r="AI95" s="118">
        <f t="shared" si="56"/>
        <v>964.7483780167895</v>
      </c>
      <c r="AJ95" s="29">
        <f t="shared" si="57"/>
        <v>23153.961072402948</v>
      </c>
      <c r="AK95" s="29">
        <f t="shared" si="58"/>
        <v>397.2493321245604</v>
      </c>
      <c r="AL95" s="29">
        <f t="shared" si="59"/>
        <v>9533.9839709894495</v>
      </c>
      <c r="AM95" s="29">
        <f t="shared" si="60"/>
        <v>1560.62237620363</v>
      </c>
      <c r="AN95" s="30">
        <f t="shared" si="61"/>
        <v>37454.937028887121</v>
      </c>
      <c r="AO95" s="29">
        <f t="shared" si="62"/>
        <v>39.015559405090748</v>
      </c>
      <c r="AP95" s="119">
        <f t="shared" si="63"/>
        <v>936.3734257221779</v>
      </c>
      <c r="AQ95" s="99"/>
      <c r="AR95" s="13">
        <f t="shared" si="64"/>
        <v>0</v>
      </c>
      <c r="AS95" s="11">
        <f t="shared" si="65"/>
        <v>0</v>
      </c>
      <c r="AT95" s="11">
        <f t="shared" si="66"/>
        <v>0</v>
      </c>
      <c r="AU95" s="11">
        <f t="shared" si="67"/>
        <v>0</v>
      </c>
      <c r="AV95" s="19" t="str">
        <f t="shared" si="49"/>
        <v xml:space="preserve">Adet </v>
      </c>
      <c r="AW95" s="106">
        <f t="shared" si="50"/>
        <v>74</v>
      </c>
      <c r="AX95" s="107">
        <f t="shared" si="68"/>
        <v>0</v>
      </c>
    </row>
    <row r="96" spans="1:50" ht="55.05" customHeight="1" x14ac:dyDescent="0.3">
      <c r="A96" s="22">
        <v>29</v>
      </c>
      <c r="B96" s="34" t="s">
        <v>243</v>
      </c>
      <c r="C96" s="38" t="s">
        <v>193</v>
      </c>
      <c r="D96" s="45" t="s">
        <v>244</v>
      </c>
      <c r="E96" s="154"/>
      <c r="F96" s="159" t="s">
        <v>743</v>
      </c>
      <c r="G96" s="160">
        <v>42</v>
      </c>
      <c r="H96" s="156" t="s">
        <v>20</v>
      </c>
      <c r="I96" s="37">
        <v>1.3</v>
      </c>
      <c r="J96" s="29">
        <f t="shared" si="55"/>
        <v>1300</v>
      </c>
      <c r="K96" s="38">
        <v>100</v>
      </c>
      <c r="L96" s="38">
        <v>100</v>
      </c>
      <c r="M96" s="39">
        <v>205</v>
      </c>
      <c r="N96" s="29">
        <v>72</v>
      </c>
      <c r="O96" s="124" t="s">
        <v>40</v>
      </c>
      <c r="P96" s="126" t="s">
        <v>734</v>
      </c>
      <c r="Q96" s="38" t="s">
        <v>734</v>
      </c>
      <c r="R96" s="38" t="s">
        <v>737</v>
      </c>
      <c r="S96" s="38" t="s">
        <v>737</v>
      </c>
      <c r="T96" s="41" t="s">
        <v>734</v>
      </c>
      <c r="U96" s="127" t="s">
        <v>737</v>
      </c>
      <c r="V96" s="135">
        <v>6224008616436</v>
      </c>
      <c r="W96" s="44" t="s">
        <v>754</v>
      </c>
      <c r="X96" s="42">
        <v>0</v>
      </c>
      <c r="Y96" s="136">
        <v>24</v>
      </c>
      <c r="Z96" s="133" t="s">
        <v>751</v>
      </c>
      <c r="AA96" s="67">
        <v>24</v>
      </c>
      <c r="AB96" s="35" t="str">
        <f t="shared" si="51"/>
        <v>Adet</v>
      </c>
      <c r="AC96" s="38">
        <v>41.5</v>
      </c>
      <c r="AD96" s="38">
        <v>30.5</v>
      </c>
      <c r="AE96" s="38">
        <v>41.5</v>
      </c>
      <c r="AF96" s="68">
        <f t="shared" ref="AF96:AF108" si="69">AE96*AD96*AC96/1000000</f>
        <v>5.2528625000000002E-2</v>
      </c>
      <c r="AG96" s="37">
        <f t="shared" si="52"/>
        <v>1.7279999999999998</v>
      </c>
      <c r="AH96" s="114">
        <v>2.65</v>
      </c>
      <c r="AI96" s="118">
        <f t="shared" si="56"/>
        <v>1294.5322669306497</v>
      </c>
      <c r="AJ96" s="29">
        <f t="shared" si="57"/>
        <v>31068.774406335593</v>
      </c>
      <c r="AK96" s="29">
        <f t="shared" si="58"/>
        <v>533.04269814791462</v>
      </c>
      <c r="AL96" s="29">
        <f t="shared" si="59"/>
        <v>12793.024755549952</v>
      </c>
      <c r="AM96" s="29">
        <f t="shared" si="60"/>
        <v>2094.0963141525217</v>
      </c>
      <c r="AN96" s="30">
        <f t="shared" si="61"/>
        <v>50258.311539660521</v>
      </c>
      <c r="AO96" s="29">
        <f t="shared" si="62"/>
        <v>52.352407853813041</v>
      </c>
      <c r="AP96" s="119">
        <f t="shared" si="63"/>
        <v>1256.4577884915129</v>
      </c>
      <c r="AQ96" s="99"/>
      <c r="AR96" s="13">
        <f t="shared" si="64"/>
        <v>0</v>
      </c>
      <c r="AS96" s="11">
        <f t="shared" si="65"/>
        <v>0</v>
      </c>
      <c r="AT96" s="11">
        <f t="shared" si="66"/>
        <v>0</v>
      </c>
      <c r="AU96" s="11">
        <f t="shared" si="67"/>
        <v>0</v>
      </c>
      <c r="AV96" s="19" t="str">
        <f t="shared" si="49"/>
        <v>Adet</v>
      </c>
      <c r="AW96" s="106">
        <f t="shared" si="50"/>
        <v>42</v>
      </c>
      <c r="AX96" s="107">
        <f t="shared" si="68"/>
        <v>0</v>
      </c>
    </row>
    <row r="97" spans="1:50" ht="55.05" customHeight="1" x14ac:dyDescent="0.3">
      <c r="A97" s="22">
        <v>30</v>
      </c>
      <c r="B97" s="34" t="s">
        <v>245</v>
      </c>
      <c r="C97" s="38" t="s">
        <v>193</v>
      </c>
      <c r="D97" s="45" t="s">
        <v>246</v>
      </c>
      <c r="E97" s="154"/>
      <c r="F97" s="159" t="s">
        <v>743</v>
      </c>
      <c r="G97" s="160">
        <v>52</v>
      </c>
      <c r="H97" s="156" t="s">
        <v>20</v>
      </c>
      <c r="I97" s="37">
        <v>2.2000000000000002</v>
      </c>
      <c r="J97" s="29">
        <f t="shared" si="55"/>
        <v>2200</v>
      </c>
      <c r="K97" s="38">
        <v>115</v>
      </c>
      <c r="L97" s="38">
        <v>115</v>
      </c>
      <c r="M97" s="39">
        <v>240</v>
      </c>
      <c r="N97" s="29">
        <v>89</v>
      </c>
      <c r="O97" s="124" t="s">
        <v>40</v>
      </c>
      <c r="P97" s="126" t="s">
        <v>734</v>
      </c>
      <c r="Q97" s="38" t="s">
        <v>734</v>
      </c>
      <c r="R97" s="38" t="s">
        <v>737</v>
      </c>
      <c r="S97" s="38" t="s">
        <v>737</v>
      </c>
      <c r="T97" s="41" t="s">
        <v>734</v>
      </c>
      <c r="U97" s="127" t="s">
        <v>737</v>
      </c>
      <c r="V97" s="135">
        <v>6224008616443</v>
      </c>
      <c r="W97" s="44" t="s">
        <v>754</v>
      </c>
      <c r="X97" s="42">
        <v>0</v>
      </c>
      <c r="Y97" s="136">
        <v>24</v>
      </c>
      <c r="Z97" s="133" t="s">
        <v>751</v>
      </c>
      <c r="AA97" s="67">
        <v>24</v>
      </c>
      <c r="AB97" s="35" t="str">
        <f t="shared" si="51"/>
        <v>Adet</v>
      </c>
      <c r="AC97" s="38">
        <v>48.5</v>
      </c>
      <c r="AD97" s="38">
        <v>36.5</v>
      </c>
      <c r="AE97" s="38">
        <v>47.5</v>
      </c>
      <c r="AF97" s="68">
        <f t="shared" si="69"/>
        <v>8.4086875000000005E-2</v>
      </c>
      <c r="AG97" s="37">
        <f t="shared" si="52"/>
        <v>2.1360000000000001</v>
      </c>
      <c r="AH97" s="114">
        <v>4.7</v>
      </c>
      <c r="AI97" s="118">
        <f t="shared" si="56"/>
        <v>808.68744378953306</v>
      </c>
      <c r="AJ97" s="29">
        <f t="shared" si="57"/>
        <v>19408.498650948794</v>
      </c>
      <c r="AK97" s="29">
        <f t="shared" si="58"/>
        <v>332.98894744274889</v>
      </c>
      <c r="AL97" s="29">
        <f t="shared" si="59"/>
        <v>7991.7347386259735</v>
      </c>
      <c r="AM97" s="29">
        <f t="shared" si="60"/>
        <v>1308.1708649536565</v>
      </c>
      <c r="AN97" s="30">
        <f t="shared" si="61"/>
        <v>31396.100758887755</v>
      </c>
      <c r="AO97" s="29">
        <f t="shared" si="62"/>
        <v>32.704271623841414</v>
      </c>
      <c r="AP97" s="119">
        <f t="shared" si="63"/>
        <v>784.902518972194</v>
      </c>
      <c r="AQ97" s="99"/>
      <c r="AR97" s="13">
        <f t="shared" si="64"/>
        <v>0</v>
      </c>
      <c r="AS97" s="11">
        <f t="shared" si="65"/>
        <v>0</v>
      </c>
      <c r="AT97" s="11">
        <f t="shared" si="66"/>
        <v>0</v>
      </c>
      <c r="AU97" s="11">
        <f t="shared" si="67"/>
        <v>0</v>
      </c>
      <c r="AV97" s="19" t="str">
        <f t="shared" si="49"/>
        <v>Adet</v>
      </c>
      <c r="AW97" s="106">
        <f t="shared" si="50"/>
        <v>52</v>
      </c>
      <c r="AX97" s="107">
        <f t="shared" si="68"/>
        <v>0</v>
      </c>
    </row>
    <row r="98" spans="1:50" ht="55.05" customHeight="1" x14ac:dyDescent="0.3">
      <c r="A98" s="22">
        <v>31</v>
      </c>
      <c r="B98" s="34" t="s">
        <v>247</v>
      </c>
      <c r="C98" s="38" t="s">
        <v>181</v>
      </c>
      <c r="D98" s="45" t="s">
        <v>248</v>
      </c>
      <c r="E98" s="154"/>
      <c r="F98" s="159" t="s">
        <v>97</v>
      </c>
      <c r="G98" s="160">
        <v>134</v>
      </c>
      <c r="H98" s="156" t="s">
        <v>20</v>
      </c>
      <c r="I98" s="37">
        <v>1.2350000000000001</v>
      </c>
      <c r="J98" s="29">
        <f t="shared" si="55"/>
        <v>1235</v>
      </c>
      <c r="K98" s="38">
        <v>120</v>
      </c>
      <c r="L98" s="38">
        <v>120</v>
      </c>
      <c r="M98" s="39">
        <v>155</v>
      </c>
      <c r="N98" s="29">
        <v>229</v>
      </c>
      <c r="O98" s="125" t="s">
        <v>30</v>
      </c>
      <c r="P98" s="126" t="s">
        <v>737</v>
      </c>
      <c r="Q98" s="38" t="s">
        <v>737</v>
      </c>
      <c r="R98" s="38" t="s">
        <v>737</v>
      </c>
      <c r="S98" s="38" t="s">
        <v>737</v>
      </c>
      <c r="T98" s="41" t="s">
        <v>737</v>
      </c>
      <c r="U98" s="127" t="s">
        <v>737</v>
      </c>
      <c r="V98" s="135">
        <v>6224008616269</v>
      </c>
      <c r="W98" s="44" t="s">
        <v>249</v>
      </c>
      <c r="X98" s="42">
        <v>0</v>
      </c>
      <c r="Y98" s="136">
        <v>12</v>
      </c>
      <c r="Z98" s="133" t="s">
        <v>751</v>
      </c>
      <c r="AA98" s="67">
        <v>12</v>
      </c>
      <c r="AB98" s="35" t="str">
        <f t="shared" si="51"/>
        <v>Set</v>
      </c>
      <c r="AC98" s="38">
        <v>48.5</v>
      </c>
      <c r="AD98" s="38">
        <v>37.5</v>
      </c>
      <c r="AE98" s="38">
        <v>47</v>
      </c>
      <c r="AF98" s="68">
        <f t="shared" si="69"/>
        <v>8.5481249999999995E-2</v>
      </c>
      <c r="AG98" s="37">
        <f t="shared" si="52"/>
        <v>2.7480000000000002</v>
      </c>
      <c r="AH98" s="114">
        <v>4.1500000000000004</v>
      </c>
      <c r="AI98" s="118">
        <f t="shared" si="56"/>
        <v>795.4960883234628</v>
      </c>
      <c r="AJ98" s="29">
        <f t="shared" si="57"/>
        <v>9545.9530598815545</v>
      </c>
      <c r="AK98" s="29">
        <f t="shared" si="58"/>
        <v>327.55721283907292</v>
      </c>
      <c r="AL98" s="29">
        <f t="shared" si="59"/>
        <v>3930.686554068875</v>
      </c>
      <c r="AM98" s="29">
        <f t="shared" si="60"/>
        <v>1286.8319075820721</v>
      </c>
      <c r="AN98" s="30">
        <f t="shared" si="61"/>
        <v>15441.982890984866</v>
      </c>
      <c r="AO98" s="29">
        <f t="shared" si="62"/>
        <v>32.170797689551804</v>
      </c>
      <c r="AP98" s="119">
        <f t="shared" si="63"/>
        <v>386.04957227462165</v>
      </c>
      <c r="AQ98" s="99"/>
      <c r="AR98" s="13">
        <f t="shared" si="64"/>
        <v>0</v>
      </c>
      <c r="AS98" s="11">
        <f t="shared" si="65"/>
        <v>0</v>
      </c>
      <c r="AT98" s="11">
        <f t="shared" si="66"/>
        <v>0</v>
      </c>
      <c r="AU98" s="11">
        <f t="shared" si="67"/>
        <v>0</v>
      </c>
      <c r="AV98" s="19" t="str">
        <f t="shared" si="49"/>
        <v>Set</v>
      </c>
      <c r="AW98" s="106">
        <f t="shared" si="50"/>
        <v>134</v>
      </c>
      <c r="AX98" s="107">
        <f t="shared" si="68"/>
        <v>0</v>
      </c>
    </row>
    <row r="99" spans="1:50" ht="55.05" customHeight="1" x14ac:dyDescent="0.3">
      <c r="A99" s="22">
        <v>32</v>
      </c>
      <c r="B99" s="34" t="s">
        <v>250</v>
      </c>
      <c r="C99" s="38" t="s">
        <v>181</v>
      </c>
      <c r="D99" s="45" t="s">
        <v>251</v>
      </c>
      <c r="E99" s="154"/>
      <c r="F99" s="159" t="s">
        <v>97</v>
      </c>
      <c r="G99" s="160">
        <v>124</v>
      </c>
      <c r="H99" s="156" t="s">
        <v>20</v>
      </c>
      <c r="I99" s="37">
        <v>0.8</v>
      </c>
      <c r="J99" s="29">
        <f t="shared" si="55"/>
        <v>800</v>
      </c>
      <c r="K99" s="38">
        <v>105</v>
      </c>
      <c r="L99" s="38">
        <v>105</v>
      </c>
      <c r="M99" s="39">
        <v>135</v>
      </c>
      <c r="N99" s="29">
        <v>272</v>
      </c>
      <c r="O99" s="125" t="s">
        <v>30</v>
      </c>
      <c r="P99" s="126" t="s">
        <v>737</v>
      </c>
      <c r="Q99" s="38" t="s">
        <v>737</v>
      </c>
      <c r="R99" s="38" t="s">
        <v>737</v>
      </c>
      <c r="S99" s="38" t="s">
        <v>737</v>
      </c>
      <c r="T99" s="41" t="s">
        <v>737</v>
      </c>
      <c r="U99" s="127" t="s">
        <v>737</v>
      </c>
      <c r="V99" s="135">
        <v>6224008616252</v>
      </c>
      <c r="W99" s="44" t="s">
        <v>249</v>
      </c>
      <c r="X99" s="42">
        <v>0</v>
      </c>
      <c r="Y99" s="136">
        <v>12</v>
      </c>
      <c r="Z99" s="133" t="s">
        <v>751</v>
      </c>
      <c r="AA99" s="67">
        <v>12</v>
      </c>
      <c r="AB99" s="35" t="str">
        <f t="shared" si="51"/>
        <v>Set</v>
      </c>
      <c r="AC99" s="38">
        <v>42</v>
      </c>
      <c r="AD99" s="38">
        <v>42</v>
      </c>
      <c r="AE99" s="38">
        <v>42</v>
      </c>
      <c r="AF99" s="68">
        <f t="shared" si="69"/>
        <v>7.4088000000000001E-2</v>
      </c>
      <c r="AG99" s="37">
        <f t="shared" si="52"/>
        <v>3.2640000000000002</v>
      </c>
      <c r="AH99" s="114">
        <v>3.8</v>
      </c>
      <c r="AI99" s="118">
        <f t="shared" si="56"/>
        <v>917.82744843969328</v>
      </c>
      <c r="AJ99" s="29">
        <f t="shared" si="57"/>
        <v>11013.929381276319</v>
      </c>
      <c r="AK99" s="29">
        <f t="shared" si="58"/>
        <v>377.92894935752076</v>
      </c>
      <c r="AL99" s="29">
        <f t="shared" si="59"/>
        <v>4535.1473922902496</v>
      </c>
      <c r="AM99" s="29">
        <f t="shared" si="60"/>
        <v>1484.7208724759746</v>
      </c>
      <c r="AN99" s="30">
        <f t="shared" si="61"/>
        <v>17816.650469711694</v>
      </c>
      <c r="AO99" s="29">
        <f t="shared" si="62"/>
        <v>37.118021811899361</v>
      </c>
      <c r="AP99" s="119">
        <f t="shared" si="63"/>
        <v>445.41626174279236</v>
      </c>
      <c r="AQ99" s="99"/>
      <c r="AR99" s="13">
        <f t="shared" si="64"/>
        <v>0</v>
      </c>
      <c r="AS99" s="11">
        <f t="shared" si="65"/>
        <v>0</v>
      </c>
      <c r="AT99" s="11">
        <f t="shared" si="66"/>
        <v>0</v>
      </c>
      <c r="AU99" s="11">
        <f t="shared" si="67"/>
        <v>0</v>
      </c>
      <c r="AV99" s="19" t="str">
        <f t="shared" si="49"/>
        <v>Set</v>
      </c>
      <c r="AW99" s="106">
        <f t="shared" si="50"/>
        <v>124</v>
      </c>
      <c r="AX99" s="107">
        <f t="shared" si="68"/>
        <v>0</v>
      </c>
    </row>
    <row r="100" spans="1:50" ht="55.05" customHeight="1" x14ac:dyDescent="0.3">
      <c r="A100" s="22">
        <v>33</v>
      </c>
      <c r="B100" s="34" t="s">
        <v>252</v>
      </c>
      <c r="C100" s="38" t="s">
        <v>181</v>
      </c>
      <c r="D100" s="45" t="s">
        <v>253</v>
      </c>
      <c r="E100" s="154"/>
      <c r="F100" s="159" t="s">
        <v>97</v>
      </c>
      <c r="G100" s="160">
        <v>156</v>
      </c>
      <c r="H100" s="156" t="s">
        <v>20</v>
      </c>
      <c r="I100" s="37">
        <v>0.46</v>
      </c>
      <c r="J100" s="29">
        <f t="shared" si="55"/>
        <v>460</v>
      </c>
      <c r="K100" s="38">
        <v>90</v>
      </c>
      <c r="L100" s="38">
        <v>90</v>
      </c>
      <c r="M100" s="39">
        <v>115</v>
      </c>
      <c r="N100" s="29">
        <v>258</v>
      </c>
      <c r="O100" s="125" t="s">
        <v>30</v>
      </c>
      <c r="P100" s="126" t="s">
        <v>737</v>
      </c>
      <c r="Q100" s="38" t="s">
        <v>737</v>
      </c>
      <c r="R100" s="38" t="s">
        <v>737</v>
      </c>
      <c r="S100" s="38" t="s">
        <v>737</v>
      </c>
      <c r="T100" s="41" t="s">
        <v>737</v>
      </c>
      <c r="U100" s="127" t="s">
        <v>737</v>
      </c>
      <c r="V100" s="135">
        <v>6224008616245</v>
      </c>
      <c r="W100" s="44" t="s">
        <v>249</v>
      </c>
      <c r="X100" s="42">
        <v>0</v>
      </c>
      <c r="Y100" s="136">
        <v>12</v>
      </c>
      <c r="Z100" s="133" t="s">
        <v>751</v>
      </c>
      <c r="AA100" s="67">
        <v>12</v>
      </c>
      <c r="AB100" s="35" t="str">
        <f t="shared" si="51"/>
        <v>Set</v>
      </c>
      <c r="AC100" s="38">
        <v>55.000000000000007</v>
      </c>
      <c r="AD100" s="38">
        <v>36.5</v>
      </c>
      <c r="AE100" s="38">
        <v>35</v>
      </c>
      <c r="AF100" s="68">
        <f t="shared" si="69"/>
        <v>7.0262500000000019E-2</v>
      </c>
      <c r="AG100" s="37">
        <f t="shared" si="52"/>
        <v>3.0960000000000001</v>
      </c>
      <c r="AH100" s="114">
        <v>4.1500000000000004</v>
      </c>
      <c r="AI100" s="118">
        <f t="shared" si="56"/>
        <v>967.79932396370725</v>
      </c>
      <c r="AJ100" s="29">
        <f t="shared" si="57"/>
        <v>11613.591887564487</v>
      </c>
      <c r="AK100" s="29">
        <f t="shared" si="58"/>
        <v>398.50560398505593</v>
      </c>
      <c r="AL100" s="29">
        <f t="shared" si="59"/>
        <v>4782.0672478206707</v>
      </c>
      <c r="AM100" s="29">
        <f t="shared" si="60"/>
        <v>1565.5577299412912</v>
      </c>
      <c r="AN100" s="30">
        <f t="shared" si="61"/>
        <v>18786.692759295496</v>
      </c>
      <c r="AO100" s="29">
        <f t="shared" si="62"/>
        <v>39.138943248532279</v>
      </c>
      <c r="AP100" s="119">
        <f t="shared" si="63"/>
        <v>469.66731898238731</v>
      </c>
      <c r="AQ100" s="99"/>
      <c r="AR100" s="13">
        <f t="shared" si="64"/>
        <v>0</v>
      </c>
      <c r="AS100" s="11">
        <f t="shared" si="65"/>
        <v>0</v>
      </c>
      <c r="AT100" s="11">
        <f t="shared" si="66"/>
        <v>0</v>
      </c>
      <c r="AU100" s="11">
        <f t="shared" si="67"/>
        <v>0</v>
      </c>
      <c r="AV100" s="19" t="str">
        <f t="shared" si="49"/>
        <v>Set</v>
      </c>
      <c r="AW100" s="106">
        <f t="shared" si="50"/>
        <v>156</v>
      </c>
      <c r="AX100" s="107">
        <f t="shared" si="68"/>
        <v>0</v>
      </c>
    </row>
    <row r="101" spans="1:50" ht="55.05" customHeight="1" x14ac:dyDescent="0.3">
      <c r="A101" s="22">
        <v>34</v>
      </c>
      <c r="B101" s="34" t="s">
        <v>254</v>
      </c>
      <c r="C101" s="38" t="s">
        <v>193</v>
      </c>
      <c r="D101" s="45" t="s">
        <v>255</v>
      </c>
      <c r="E101" s="154"/>
      <c r="F101" s="159" t="s">
        <v>743</v>
      </c>
      <c r="G101" s="160">
        <v>19</v>
      </c>
      <c r="H101" s="156" t="s">
        <v>20</v>
      </c>
      <c r="I101" s="37">
        <v>0.28799999999999998</v>
      </c>
      <c r="J101" s="29">
        <f t="shared" si="55"/>
        <v>288</v>
      </c>
      <c r="K101" s="38">
        <v>70</v>
      </c>
      <c r="L101" s="38">
        <v>70</v>
      </c>
      <c r="M101" s="39">
        <v>95</v>
      </c>
      <c r="N101" s="29">
        <v>34</v>
      </c>
      <c r="O101" s="124" t="s">
        <v>40</v>
      </c>
      <c r="P101" s="126" t="s">
        <v>734</v>
      </c>
      <c r="Q101" s="38" t="s">
        <v>734</v>
      </c>
      <c r="R101" s="38" t="s">
        <v>737</v>
      </c>
      <c r="S101" s="38" t="s">
        <v>737</v>
      </c>
      <c r="T101" s="41" t="s">
        <v>734</v>
      </c>
      <c r="U101" s="127" t="s">
        <v>737</v>
      </c>
      <c r="V101" s="135">
        <v>6224008616627</v>
      </c>
      <c r="W101" s="44" t="s">
        <v>754</v>
      </c>
      <c r="X101" s="42">
        <v>0</v>
      </c>
      <c r="Y101" s="136">
        <v>36</v>
      </c>
      <c r="Z101" s="133" t="s">
        <v>751</v>
      </c>
      <c r="AA101" s="67">
        <v>36</v>
      </c>
      <c r="AB101" s="35" t="str">
        <f t="shared" si="51"/>
        <v>Adet</v>
      </c>
      <c r="AC101" s="38">
        <v>30.5</v>
      </c>
      <c r="AD101" s="38">
        <v>22.5</v>
      </c>
      <c r="AE101" s="38">
        <v>27.500000000000004</v>
      </c>
      <c r="AF101" s="68">
        <f t="shared" si="69"/>
        <v>1.8871875000000003E-2</v>
      </c>
      <c r="AG101" s="37">
        <f t="shared" si="52"/>
        <v>1.2240000000000002</v>
      </c>
      <c r="AH101" s="114">
        <v>1.43</v>
      </c>
      <c r="AI101" s="118">
        <f t="shared" si="56"/>
        <v>3603.2455704586846</v>
      </c>
      <c r="AJ101" s="29">
        <f t="shared" si="57"/>
        <v>129716.84053651264</v>
      </c>
      <c r="AK101" s="29">
        <f t="shared" si="58"/>
        <v>1483.6893525418113</v>
      </c>
      <c r="AL101" s="29">
        <f t="shared" si="59"/>
        <v>53412.816691505206</v>
      </c>
      <c r="AM101" s="29">
        <f t="shared" si="60"/>
        <v>5828.7795992714018</v>
      </c>
      <c r="AN101" s="30">
        <f t="shared" si="61"/>
        <v>209836.06557377047</v>
      </c>
      <c r="AO101" s="29">
        <f t="shared" si="62"/>
        <v>145.71948998178505</v>
      </c>
      <c r="AP101" s="119">
        <f t="shared" si="63"/>
        <v>5245.9016393442616</v>
      </c>
      <c r="AQ101" s="99"/>
      <c r="AR101" s="13">
        <f t="shared" si="64"/>
        <v>0</v>
      </c>
      <c r="AS101" s="11">
        <f t="shared" si="65"/>
        <v>0</v>
      </c>
      <c r="AT101" s="11">
        <f t="shared" si="66"/>
        <v>0</v>
      </c>
      <c r="AU101" s="11">
        <f t="shared" si="67"/>
        <v>0</v>
      </c>
      <c r="AV101" s="19" t="str">
        <f t="shared" si="49"/>
        <v>Adet</v>
      </c>
      <c r="AW101" s="106">
        <f t="shared" si="50"/>
        <v>19</v>
      </c>
      <c r="AX101" s="107">
        <f t="shared" si="68"/>
        <v>0</v>
      </c>
    </row>
    <row r="102" spans="1:50" ht="55.05" customHeight="1" x14ac:dyDescent="0.3">
      <c r="A102" s="22">
        <v>35</v>
      </c>
      <c r="B102" s="34" t="s">
        <v>256</v>
      </c>
      <c r="C102" s="38" t="s">
        <v>181</v>
      </c>
      <c r="D102" s="45" t="s">
        <v>257</v>
      </c>
      <c r="E102" s="154"/>
      <c r="F102" s="159" t="s">
        <v>97</v>
      </c>
      <c r="G102" s="160">
        <v>197</v>
      </c>
      <c r="H102" s="156" t="s">
        <v>20</v>
      </c>
      <c r="I102" s="44" t="s">
        <v>258</v>
      </c>
      <c r="J102" s="30" t="s">
        <v>259</v>
      </c>
      <c r="K102" s="38">
        <v>210</v>
      </c>
      <c r="L102" s="38">
        <v>195</v>
      </c>
      <c r="M102" s="39">
        <v>270</v>
      </c>
      <c r="N102" s="29">
        <v>437</v>
      </c>
      <c r="O102" s="124" t="s">
        <v>40</v>
      </c>
      <c r="P102" s="126" t="s">
        <v>734</v>
      </c>
      <c r="Q102" s="38" t="s">
        <v>734</v>
      </c>
      <c r="R102" s="38" t="s">
        <v>737</v>
      </c>
      <c r="S102" s="38" t="s">
        <v>737</v>
      </c>
      <c r="T102" s="41" t="s">
        <v>734</v>
      </c>
      <c r="U102" s="127" t="s">
        <v>737</v>
      </c>
      <c r="V102" s="135">
        <v>6224003429079</v>
      </c>
      <c r="W102" s="44" t="s">
        <v>260</v>
      </c>
      <c r="X102" s="42">
        <v>0</v>
      </c>
      <c r="Y102" s="136">
        <v>6</v>
      </c>
      <c r="Z102" s="133" t="s">
        <v>751</v>
      </c>
      <c r="AA102" s="67">
        <v>6</v>
      </c>
      <c r="AB102" s="35" t="str">
        <f t="shared" ref="AB102:AB133" si="70">F102</f>
        <v>Set</v>
      </c>
      <c r="AC102" s="38">
        <v>64.3</v>
      </c>
      <c r="AD102" s="38">
        <v>40.300000000000004</v>
      </c>
      <c r="AE102" s="38">
        <v>28.7</v>
      </c>
      <c r="AF102" s="68">
        <f t="shared" si="69"/>
        <v>7.4370023000000007E-2</v>
      </c>
      <c r="AG102" s="37">
        <f t="shared" si="52"/>
        <v>2.6219999999999999</v>
      </c>
      <c r="AH102" s="114">
        <v>5.35</v>
      </c>
      <c r="AI102" s="118">
        <f t="shared" si="56"/>
        <v>914.3469002288731</v>
      </c>
      <c r="AJ102" s="29">
        <f t="shared" si="57"/>
        <v>5486.0814013732388</v>
      </c>
      <c r="AK102" s="29">
        <f t="shared" si="58"/>
        <v>376.49578244718299</v>
      </c>
      <c r="AL102" s="29">
        <f t="shared" si="59"/>
        <v>2258.9746946830978</v>
      </c>
      <c r="AM102" s="29">
        <f t="shared" si="60"/>
        <v>1479.0905738996476</v>
      </c>
      <c r="AN102" s="30">
        <f t="shared" si="61"/>
        <v>8874.5434433978844</v>
      </c>
      <c r="AO102" s="29">
        <f t="shared" si="62"/>
        <v>36.977264347491186</v>
      </c>
      <c r="AP102" s="119">
        <f t="shared" si="63"/>
        <v>221.86358608494712</v>
      </c>
      <c r="AQ102" s="99"/>
      <c r="AR102" s="13">
        <f t="shared" si="64"/>
        <v>0</v>
      </c>
      <c r="AS102" s="11">
        <f t="shared" si="65"/>
        <v>0</v>
      </c>
      <c r="AT102" s="11">
        <f t="shared" si="66"/>
        <v>0</v>
      </c>
      <c r="AU102" s="11">
        <f t="shared" si="67"/>
        <v>0</v>
      </c>
      <c r="AV102" s="19" t="str">
        <f t="shared" si="49"/>
        <v>Set</v>
      </c>
      <c r="AW102" s="106">
        <f t="shared" si="50"/>
        <v>197</v>
      </c>
      <c r="AX102" s="107">
        <f t="shared" si="68"/>
        <v>0</v>
      </c>
    </row>
    <row r="103" spans="1:50" ht="55.05" customHeight="1" x14ac:dyDescent="0.3">
      <c r="A103" s="22">
        <v>36</v>
      </c>
      <c r="B103" s="34" t="s">
        <v>261</v>
      </c>
      <c r="C103" s="38" t="s">
        <v>181</v>
      </c>
      <c r="D103" s="45" t="s">
        <v>262</v>
      </c>
      <c r="E103" s="154"/>
      <c r="F103" s="159" t="s">
        <v>743</v>
      </c>
      <c r="G103" s="160">
        <v>114</v>
      </c>
      <c r="H103" s="156" t="s">
        <v>20</v>
      </c>
      <c r="I103" s="44" t="s">
        <v>263</v>
      </c>
      <c r="J103" s="30" t="s">
        <v>264</v>
      </c>
      <c r="K103" s="40" t="s">
        <v>265</v>
      </c>
      <c r="L103" s="40" t="s">
        <v>265</v>
      </c>
      <c r="M103" s="42" t="s">
        <v>266</v>
      </c>
      <c r="N103" s="29">
        <v>275</v>
      </c>
      <c r="O103" s="124" t="s">
        <v>30</v>
      </c>
      <c r="P103" s="126" t="s">
        <v>737</v>
      </c>
      <c r="Q103" s="38" t="s">
        <v>737</v>
      </c>
      <c r="R103" s="38" t="s">
        <v>737</v>
      </c>
      <c r="S103" s="38" t="s">
        <v>737</v>
      </c>
      <c r="T103" s="41" t="s">
        <v>737</v>
      </c>
      <c r="U103" s="127" t="s">
        <v>737</v>
      </c>
      <c r="V103" s="135">
        <v>6224008616474</v>
      </c>
      <c r="W103" s="44" t="s">
        <v>53</v>
      </c>
      <c r="X103" s="42">
        <v>0</v>
      </c>
      <c r="Y103" s="136">
        <v>12</v>
      </c>
      <c r="Z103" s="133" t="s">
        <v>751</v>
      </c>
      <c r="AA103" s="67">
        <v>12</v>
      </c>
      <c r="AB103" s="35" t="str">
        <f t="shared" si="70"/>
        <v>Adet</v>
      </c>
      <c r="AC103" s="38">
        <v>40.200000000000003</v>
      </c>
      <c r="AD103" s="38">
        <v>27.500000000000004</v>
      </c>
      <c r="AE103" s="38">
        <v>35.5</v>
      </c>
      <c r="AF103" s="68">
        <f t="shared" si="69"/>
        <v>3.9245250000000009E-2</v>
      </c>
      <c r="AG103" s="37">
        <f t="shared" si="52"/>
        <v>3.3000000000000003</v>
      </c>
      <c r="AH103" s="114">
        <v>3.6</v>
      </c>
      <c r="AI103" s="118">
        <f t="shared" si="56"/>
        <v>1732.6937654875426</v>
      </c>
      <c r="AJ103" s="29">
        <f t="shared" si="57"/>
        <v>20792.32518585051</v>
      </c>
      <c r="AK103" s="29">
        <f t="shared" si="58"/>
        <v>713.46213873016461</v>
      </c>
      <c r="AL103" s="29">
        <f t="shared" si="59"/>
        <v>8561.5456647619758</v>
      </c>
      <c r="AM103" s="29">
        <f t="shared" si="60"/>
        <v>2802.8869735827898</v>
      </c>
      <c r="AN103" s="30">
        <f t="shared" si="61"/>
        <v>33634.643682993476</v>
      </c>
      <c r="AO103" s="29">
        <f t="shared" si="62"/>
        <v>70.072174339569742</v>
      </c>
      <c r="AP103" s="119">
        <f t="shared" si="63"/>
        <v>840.86609207483684</v>
      </c>
      <c r="AQ103" s="99"/>
      <c r="AR103" s="13">
        <f t="shared" si="64"/>
        <v>0</v>
      </c>
      <c r="AS103" s="11">
        <f t="shared" si="65"/>
        <v>0</v>
      </c>
      <c r="AT103" s="11">
        <f t="shared" si="66"/>
        <v>0</v>
      </c>
      <c r="AU103" s="11">
        <f t="shared" si="67"/>
        <v>0</v>
      </c>
      <c r="AV103" s="19" t="str">
        <f t="shared" si="49"/>
        <v>Adet</v>
      </c>
      <c r="AW103" s="106">
        <f t="shared" si="50"/>
        <v>114</v>
      </c>
      <c r="AX103" s="107">
        <f t="shared" si="68"/>
        <v>0</v>
      </c>
    </row>
    <row r="104" spans="1:50" ht="55.05" customHeight="1" x14ac:dyDescent="0.3">
      <c r="A104" s="22">
        <v>37</v>
      </c>
      <c r="B104" s="34" t="s">
        <v>267</v>
      </c>
      <c r="C104" s="38" t="s">
        <v>193</v>
      </c>
      <c r="D104" s="45" t="s">
        <v>268</v>
      </c>
      <c r="E104" s="154"/>
      <c r="F104" s="159" t="s">
        <v>743</v>
      </c>
      <c r="G104" s="160">
        <v>72</v>
      </c>
      <c r="H104" s="156" t="s">
        <v>20</v>
      </c>
      <c r="I104" s="37">
        <v>3.7</v>
      </c>
      <c r="J104" s="29">
        <f t="shared" ref="J104:J112" si="71">I104*1000</f>
        <v>3700</v>
      </c>
      <c r="K104" s="38">
        <v>135</v>
      </c>
      <c r="L104" s="38">
        <v>135</v>
      </c>
      <c r="M104" s="39">
        <v>295</v>
      </c>
      <c r="N104" s="29">
        <v>116</v>
      </c>
      <c r="O104" s="124" t="s">
        <v>40</v>
      </c>
      <c r="P104" s="126" t="s">
        <v>734</v>
      </c>
      <c r="Q104" s="38" t="s">
        <v>734</v>
      </c>
      <c r="R104" s="38" t="s">
        <v>737</v>
      </c>
      <c r="S104" s="38" t="s">
        <v>737</v>
      </c>
      <c r="T104" s="41" t="s">
        <v>734</v>
      </c>
      <c r="U104" s="127" t="s">
        <v>737</v>
      </c>
      <c r="V104" s="135">
        <v>6224009300051</v>
      </c>
      <c r="W104" s="44" t="s">
        <v>755</v>
      </c>
      <c r="X104" s="42">
        <v>0</v>
      </c>
      <c r="Y104" s="136">
        <v>24</v>
      </c>
      <c r="Z104" s="133" t="s">
        <v>751</v>
      </c>
      <c r="AA104" s="67">
        <v>24</v>
      </c>
      <c r="AB104" s="35" t="str">
        <f t="shared" si="70"/>
        <v>Adet</v>
      </c>
      <c r="AC104" s="38">
        <v>55.500000000000007</v>
      </c>
      <c r="AD104" s="38">
        <v>41</v>
      </c>
      <c r="AE104" s="38">
        <v>59.5</v>
      </c>
      <c r="AF104" s="68">
        <f t="shared" si="69"/>
        <v>0.13539225000000002</v>
      </c>
      <c r="AG104" s="37">
        <f t="shared" si="52"/>
        <v>2.7840000000000003</v>
      </c>
      <c r="AH104" s="114">
        <v>3.6</v>
      </c>
      <c r="AI104" s="118">
        <f t="shared" si="56"/>
        <v>502.24440468342902</v>
      </c>
      <c r="AJ104" s="29">
        <f t="shared" si="57"/>
        <v>12053.865712402298</v>
      </c>
      <c r="AK104" s="29">
        <f t="shared" si="58"/>
        <v>206.80651957552959</v>
      </c>
      <c r="AL104" s="29">
        <f t="shared" si="59"/>
        <v>4963.3564698127102</v>
      </c>
      <c r="AM104" s="29">
        <f t="shared" si="60"/>
        <v>812.45418404672341</v>
      </c>
      <c r="AN104" s="30">
        <f t="shared" si="61"/>
        <v>19498.90041712136</v>
      </c>
      <c r="AO104" s="29">
        <f t="shared" si="62"/>
        <v>20.311354601168084</v>
      </c>
      <c r="AP104" s="119">
        <f t="shared" si="63"/>
        <v>487.47251042803401</v>
      </c>
      <c r="AQ104" s="99"/>
      <c r="AR104" s="13">
        <f t="shared" si="64"/>
        <v>0</v>
      </c>
      <c r="AS104" s="11">
        <f t="shared" si="65"/>
        <v>0</v>
      </c>
      <c r="AT104" s="11">
        <f t="shared" si="66"/>
        <v>0</v>
      </c>
      <c r="AU104" s="11">
        <f t="shared" si="67"/>
        <v>0</v>
      </c>
      <c r="AV104" s="19" t="str">
        <f t="shared" si="49"/>
        <v>Adet</v>
      </c>
      <c r="AW104" s="106">
        <f t="shared" si="50"/>
        <v>72</v>
      </c>
      <c r="AX104" s="107">
        <f t="shared" si="68"/>
        <v>0</v>
      </c>
    </row>
    <row r="105" spans="1:50" ht="55.05" customHeight="1" x14ac:dyDescent="0.3">
      <c r="A105" s="22">
        <v>38</v>
      </c>
      <c r="B105" s="34" t="s">
        <v>269</v>
      </c>
      <c r="C105" s="38" t="s">
        <v>181</v>
      </c>
      <c r="D105" s="45" t="s">
        <v>270</v>
      </c>
      <c r="E105" s="154"/>
      <c r="F105" s="159" t="s">
        <v>97</v>
      </c>
      <c r="G105" s="160">
        <v>105</v>
      </c>
      <c r="H105" s="156" t="s">
        <v>20</v>
      </c>
      <c r="I105" s="37">
        <v>1.5</v>
      </c>
      <c r="J105" s="29">
        <f t="shared" si="71"/>
        <v>1500</v>
      </c>
      <c r="K105" s="38">
        <v>105</v>
      </c>
      <c r="L105" s="38">
        <v>105</v>
      </c>
      <c r="M105" s="39">
        <v>220</v>
      </c>
      <c r="N105" s="29">
        <v>142</v>
      </c>
      <c r="O105" s="124" t="s">
        <v>40</v>
      </c>
      <c r="P105" s="126" t="s">
        <v>734</v>
      </c>
      <c r="Q105" s="38" t="s">
        <v>77</v>
      </c>
      <c r="R105" s="38" t="s">
        <v>737</v>
      </c>
      <c r="S105" s="38" t="s">
        <v>737</v>
      </c>
      <c r="T105" s="41" t="s">
        <v>734</v>
      </c>
      <c r="U105" s="127" t="s">
        <v>737</v>
      </c>
      <c r="V105" s="135">
        <v>6224009300686</v>
      </c>
      <c r="W105" s="44" t="s">
        <v>51</v>
      </c>
      <c r="X105" s="42">
        <v>0</v>
      </c>
      <c r="Y105" s="136">
        <v>12</v>
      </c>
      <c r="Z105" s="133" t="s">
        <v>751</v>
      </c>
      <c r="AA105" s="67">
        <v>12</v>
      </c>
      <c r="AB105" s="35" t="str">
        <f t="shared" si="70"/>
        <v>Set</v>
      </c>
      <c r="AC105" s="38">
        <v>43.1</v>
      </c>
      <c r="AD105" s="38">
        <v>33.5</v>
      </c>
      <c r="AE105" s="38">
        <v>45.4</v>
      </c>
      <c r="AF105" s="68">
        <f t="shared" si="69"/>
        <v>6.5550789999999998E-2</v>
      </c>
      <c r="AG105" s="37">
        <f t="shared" si="52"/>
        <v>1.7039999999999997</v>
      </c>
      <c r="AH105" s="114">
        <v>5</v>
      </c>
      <c r="AI105" s="118">
        <f t="shared" si="56"/>
        <v>1037.3635466483317</v>
      </c>
      <c r="AJ105" s="29">
        <f t="shared" si="57"/>
        <v>12448.36255977998</v>
      </c>
      <c r="AK105" s="29">
        <f t="shared" si="58"/>
        <v>427.14969567872487</v>
      </c>
      <c r="AL105" s="29">
        <f t="shared" si="59"/>
        <v>5125.7963481446986</v>
      </c>
      <c r="AM105" s="29">
        <f t="shared" si="60"/>
        <v>1678.0880901664191</v>
      </c>
      <c r="AN105" s="30">
        <f t="shared" si="61"/>
        <v>20137.057081997031</v>
      </c>
      <c r="AO105" s="29">
        <f t="shared" si="62"/>
        <v>41.952202254160476</v>
      </c>
      <c r="AP105" s="119">
        <f t="shared" si="63"/>
        <v>503.42642704992568</v>
      </c>
      <c r="AQ105" s="99"/>
      <c r="AR105" s="13">
        <f t="shared" si="64"/>
        <v>0</v>
      </c>
      <c r="AS105" s="11">
        <f t="shared" si="65"/>
        <v>0</v>
      </c>
      <c r="AT105" s="11">
        <f t="shared" si="66"/>
        <v>0</v>
      </c>
      <c r="AU105" s="11">
        <f t="shared" si="67"/>
        <v>0</v>
      </c>
      <c r="AV105" s="19" t="str">
        <f t="shared" si="49"/>
        <v>Set</v>
      </c>
      <c r="AW105" s="106">
        <f t="shared" si="50"/>
        <v>105</v>
      </c>
      <c r="AX105" s="107">
        <f t="shared" si="68"/>
        <v>0</v>
      </c>
    </row>
    <row r="106" spans="1:50" ht="55.05" customHeight="1" x14ac:dyDescent="0.3">
      <c r="A106" s="22">
        <v>39</v>
      </c>
      <c r="B106" s="34" t="s">
        <v>271</v>
      </c>
      <c r="C106" s="38" t="s">
        <v>181</v>
      </c>
      <c r="D106" s="45">
        <v>69</v>
      </c>
      <c r="E106" s="154"/>
      <c r="F106" s="159" t="s">
        <v>97</v>
      </c>
      <c r="G106" s="160">
        <v>76</v>
      </c>
      <c r="H106" s="157" t="s">
        <v>20</v>
      </c>
      <c r="I106" s="47">
        <v>0.36</v>
      </c>
      <c r="J106" s="29">
        <f t="shared" si="71"/>
        <v>360</v>
      </c>
      <c r="K106" s="38">
        <v>80</v>
      </c>
      <c r="L106" s="38">
        <v>80</v>
      </c>
      <c r="M106" s="39">
        <v>115</v>
      </c>
      <c r="N106" s="29">
        <v>95</v>
      </c>
      <c r="O106" s="124" t="s">
        <v>40</v>
      </c>
      <c r="P106" s="126" t="s">
        <v>734</v>
      </c>
      <c r="Q106" s="38" t="s">
        <v>77</v>
      </c>
      <c r="R106" s="38" t="s">
        <v>737</v>
      </c>
      <c r="S106" s="38" t="s">
        <v>737</v>
      </c>
      <c r="T106" s="41" t="s">
        <v>734</v>
      </c>
      <c r="U106" s="127" t="s">
        <v>737</v>
      </c>
      <c r="V106" s="135">
        <v>6224009300693</v>
      </c>
      <c r="W106" s="44" t="s">
        <v>51</v>
      </c>
      <c r="X106" s="42">
        <v>0</v>
      </c>
      <c r="Y106" s="136">
        <v>24</v>
      </c>
      <c r="Z106" s="133" t="s">
        <v>751</v>
      </c>
      <c r="AA106" s="67">
        <v>24</v>
      </c>
      <c r="AB106" s="35" t="str">
        <f t="shared" si="70"/>
        <v>Set</v>
      </c>
      <c r="AC106" s="38">
        <v>49</v>
      </c>
      <c r="AD106" s="38">
        <v>34</v>
      </c>
      <c r="AE106" s="38">
        <v>35.799999999999997</v>
      </c>
      <c r="AF106" s="69">
        <f t="shared" si="69"/>
        <v>5.9642799999999989E-2</v>
      </c>
      <c r="AG106" s="37">
        <f t="shared" si="52"/>
        <v>2.2800000000000002</v>
      </c>
      <c r="AH106" s="114">
        <v>1.75</v>
      </c>
      <c r="AI106" s="118">
        <f t="shared" si="56"/>
        <v>1140.1208528103982</v>
      </c>
      <c r="AJ106" s="29">
        <f t="shared" si="57"/>
        <v>27362.900467449559</v>
      </c>
      <c r="AK106" s="29">
        <f t="shared" si="58"/>
        <v>469.46152762781099</v>
      </c>
      <c r="AL106" s="29">
        <f t="shared" si="59"/>
        <v>11267.076663067464</v>
      </c>
      <c r="AM106" s="29">
        <f t="shared" si="60"/>
        <v>1844.3131442521146</v>
      </c>
      <c r="AN106" s="30">
        <f t="shared" si="61"/>
        <v>44263.515462050753</v>
      </c>
      <c r="AO106" s="29">
        <f t="shared" si="62"/>
        <v>46.107828606302867</v>
      </c>
      <c r="AP106" s="119">
        <f t="shared" si="63"/>
        <v>1106.5878865512689</v>
      </c>
      <c r="AQ106" s="99"/>
      <c r="AR106" s="13">
        <f t="shared" si="64"/>
        <v>0</v>
      </c>
      <c r="AS106" s="11">
        <f t="shared" si="65"/>
        <v>0</v>
      </c>
      <c r="AT106" s="11">
        <f t="shared" si="66"/>
        <v>0</v>
      </c>
      <c r="AU106" s="11">
        <f t="shared" si="67"/>
        <v>0</v>
      </c>
      <c r="AV106" s="19" t="str">
        <f t="shared" si="49"/>
        <v>Set</v>
      </c>
      <c r="AW106" s="106">
        <f t="shared" si="50"/>
        <v>76</v>
      </c>
      <c r="AX106" s="107">
        <f t="shared" si="68"/>
        <v>0</v>
      </c>
    </row>
    <row r="107" spans="1:50" ht="55.05" customHeight="1" x14ac:dyDescent="0.3">
      <c r="A107" s="22">
        <v>40</v>
      </c>
      <c r="B107" s="34" t="s">
        <v>272</v>
      </c>
      <c r="C107" s="38" t="s">
        <v>181</v>
      </c>
      <c r="D107" s="45" t="s">
        <v>273</v>
      </c>
      <c r="E107" s="154"/>
      <c r="F107" s="159" t="s">
        <v>97</v>
      </c>
      <c r="G107" s="160">
        <v>106</v>
      </c>
      <c r="H107" s="156" t="s">
        <v>20</v>
      </c>
      <c r="I107" s="37">
        <v>0.89</v>
      </c>
      <c r="J107" s="29">
        <f t="shared" si="71"/>
        <v>890</v>
      </c>
      <c r="K107" s="38">
        <v>110</v>
      </c>
      <c r="L107" s="38">
        <v>110</v>
      </c>
      <c r="M107" s="39">
        <v>150</v>
      </c>
      <c r="N107" s="29">
        <v>141</v>
      </c>
      <c r="O107" s="124" t="s">
        <v>40</v>
      </c>
      <c r="P107" s="126" t="s">
        <v>734</v>
      </c>
      <c r="Q107" s="38" t="s">
        <v>734</v>
      </c>
      <c r="R107" s="38" t="s">
        <v>737</v>
      </c>
      <c r="S107" s="38" t="s">
        <v>737</v>
      </c>
      <c r="T107" s="41" t="s">
        <v>734</v>
      </c>
      <c r="U107" s="127" t="s">
        <v>737</v>
      </c>
      <c r="V107" s="135">
        <v>6224009300730</v>
      </c>
      <c r="W107" s="44" t="s">
        <v>51</v>
      </c>
      <c r="X107" s="42">
        <v>0</v>
      </c>
      <c r="Y107" s="136">
        <v>12</v>
      </c>
      <c r="Z107" s="133" t="s">
        <v>751</v>
      </c>
      <c r="AA107" s="67">
        <v>12</v>
      </c>
      <c r="AB107" s="35" t="str">
        <f t="shared" si="70"/>
        <v>Set</v>
      </c>
      <c r="AC107" s="38">
        <v>43.5</v>
      </c>
      <c r="AD107" s="38">
        <v>34</v>
      </c>
      <c r="AE107" s="38">
        <v>29.299999999999997</v>
      </c>
      <c r="AF107" s="68">
        <f t="shared" si="69"/>
        <v>4.3334699999999997E-2</v>
      </c>
      <c r="AG107" s="37">
        <f t="shared" si="52"/>
        <v>1.6919999999999997</v>
      </c>
      <c r="AH107" s="114">
        <v>2.39</v>
      </c>
      <c r="AI107" s="118">
        <f t="shared" si="56"/>
        <v>1569.1812796673337</v>
      </c>
      <c r="AJ107" s="29">
        <f t="shared" si="57"/>
        <v>18830.175356008003</v>
      </c>
      <c r="AK107" s="29">
        <f t="shared" si="58"/>
        <v>646.13346809831387</v>
      </c>
      <c r="AL107" s="29">
        <f t="shared" si="59"/>
        <v>7753.6016171797664</v>
      </c>
      <c r="AM107" s="29">
        <f t="shared" si="60"/>
        <v>2538.3814818148044</v>
      </c>
      <c r="AN107" s="30">
        <f t="shared" si="61"/>
        <v>30460.577781777654</v>
      </c>
      <c r="AO107" s="29">
        <f t="shared" si="62"/>
        <v>63.459537045370112</v>
      </c>
      <c r="AP107" s="119">
        <f t="shared" si="63"/>
        <v>761.5144445444414</v>
      </c>
      <c r="AQ107" s="99"/>
      <c r="AR107" s="13">
        <f t="shared" si="64"/>
        <v>0</v>
      </c>
      <c r="AS107" s="11">
        <f t="shared" si="65"/>
        <v>0</v>
      </c>
      <c r="AT107" s="11">
        <f t="shared" si="66"/>
        <v>0</v>
      </c>
      <c r="AU107" s="11">
        <f t="shared" si="67"/>
        <v>0</v>
      </c>
      <c r="AV107" s="19" t="str">
        <f t="shared" si="49"/>
        <v>Set</v>
      </c>
      <c r="AW107" s="106">
        <f t="shared" si="50"/>
        <v>106</v>
      </c>
      <c r="AX107" s="107">
        <f t="shared" si="68"/>
        <v>0</v>
      </c>
    </row>
    <row r="108" spans="1:50" ht="55.05" customHeight="1" x14ac:dyDescent="0.3">
      <c r="A108" s="22">
        <v>41</v>
      </c>
      <c r="B108" s="34" t="s">
        <v>274</v>
      </c>
      <c r="C108" s="38" t="s">
        <v>181</v>
      </c>
      <c r="D108" s="45" t="s">
        <v>275</v>
      </c>
      <c r="E108" s="154"/>
      <c r="F108" s="159" t="s">
        <v>97</v>
      </c>
      <c r="G108" s="160">
        <v>78</v>
      </c>
      <c r="H108" s="156" t="s">
        <v>20</v>
      </c>
      <c r="I108" s="37">
        <v>0.54</v>
      </c>
      <c r="J108" s="29">
        <f t="shared" si="71"/>
        <v>540</v>
      </c>
      <c r="K108" s="38">
        <v>80</v>
      </c>
      <c r="L108" s="38">
        <v>80</v>
      </c>
      <c r="M108" s="39">
        <v>150</v>
      </c>
      <c r="N108" s="29">
        <v>95</v>
      </c>
      <c r="O108" s="124" t="s">
        <v>40</v>
      </c>
      <c r="P108" s="126" t="s">
        <v>734</v>
      </c>
      <c r="Q108" s="38" t="s">
        <v>734</v>
      </c>
      <c r="R108" s="38" t="s">
        <v>737</v>
      </c>
      <c r="S108" s="38" t="s">
        <v>737</v>
      </c>
      <c r="T108" s="41" t="s">
        <v>734</v>
      </c>
      <c r="U108" s="127" t="s">
        <v>737</v>
      </c>
      <c r="V108" s="135">
        <v>6224009300747</v>
      </c>
      <c r="W108" s="44" t="s">
        <v>51</v>
      </c>
      <c r="X108" s="42">
        <v>0</v>
      </c>
      <c r="Y108" s="136">
        <v>24</v>
      </c>
      <c r="Z108" s="133" t="s">
        <v>751</v>
      </c>
      <c r="AA108" s="67">
        <v>24</v>
      </c>
      <c r="AB108" s="35" t="str">
        <f t="shared" si="70"/>
        <v>Set</v>
      </c>
      <c r="AC108" s="38">
        <v>51.5</v>
      </c>
      <c r="AD108" s="38">
        <v>34</v>
      </c>
      <c r="AE108" s="38">
        <v>45</v>
      </c>
      <c r="AF108" s="68">
        <f t="shared" si="69"/>
        <v>7.8795000000000004E-2</v>
      </c>
      <c r="AG108" s="37">
        <f t="shared" si="52"/>
        <v>2.2800000000000002</v>
      </c>
      <c r="AH108" s="114">
        <v>3.25</v>
      </c>
      <c r="AI108" s="118">
        <f t="shared" si="56"/>
        <v>862.99892125134841</v>
      </c>
      <c r="AJ108" s="29">
        <f t="shared" si="57"/>
        <v>20711.974110032363</v>
      </c>
      <c r="AK108" s="29">
        <f t="shared" si="58"/>
        <v>355.35249698584931</v>
      </c>
      <c r="AL108" s="29">
        <f t="shared" si="59"/>
        <v>8528.459927660384</v>
      </c>
      <c r="AM108" s="29">
        <f t="shared" si="60"/>
        <v>1396.0276667301223</v>
      </c>
      <c r="AN108" s="30">
        <f t="shared" si="61"/>
        <v>33504.664001522935</v>
      </c>
      <c r="AO108" s="29">
        <f t="shared" si="62"/>
        <v>34.90069166825306</v>
      </c>
      <c r="AP108" s="119">
        <f t="shared" si="63"/>
        <v>837.61660003807344</v>
      </c>
      <c r="AQ108" s="99"/>
      <c r="AR108" s="13">
        <f t="shared" si="64"/>
        <v>0</v>
      </c>
      <c r="AS108" s="11">
        <f t="shared" si="65"/>
        <v>0</v>
      </c>
      <c r="AT108" s="11">
        <f t="shared" si="66"/>
        <v>0</v>
      </c>
      <c r="AU108" s="11">
        <f t="shared" si="67"/>
        <v>0</v>
      </c>
      <c r="AV108" s="19" t="str">
        <f t="shared" si="49"/>
        <v>Set</v>
      </c>
      <c r="AW108" s="106">
        <f t="shared" si="50"/>
        <v>78</v>
      </c>
      <c r="AX108" s="107">
        <f t="shared" si="68"/>
        <v>0</v>
      </c>
    </row>
    <row r="109" spans="1:50" ht="55.05" customHeight="1" x14ac:dyDescent="0.3">
      <c r="A109" s="18">
        <v>1</v>
      </c>
      <c r="B109" s="46" t="s">
        <v>276</v>
      </c>
      <c r="C109" s="38" t="s">
        <v>277</v>
      </c>
      <c r="D109" s="43" t="s">
        <v>278</v>
      </c>
      <c r="E109" s="125"/>
      <c r="F109" s="159" t="s">
        <v>743</v>
      </c>
      <c r="G109" s="160">
        <v>34</v>
      </c>
      <c r="H109" s="156" t="s">
        <v>20</v>
      </c>
      <c r="I109" s="37">
        <v>0.5</v>
      </c>
      <c r="J109" s="29">
        <f t="shared" si="71"/>
        <v>500</v>
      </c>
      <c r="K109" s="38">
        <v>165</v>
      </c>
      <c r="L109" s="38">
        <v>110</v>
      </c>
      <c r="M109" s="39">
        <v>45</v>
      </c>
      <c r="N109" s="29">
        <v>34</v>
      </c>
      <c r="O109" s="125" t="s">
        <v>30</v>
      </c>
      <c r="P109" s="126" t="s">
        <v>737</v>
      </c>
      <c r="Q109" s="38" t="s">
        <v>737</v>
      </c>
      <c r="R109" s="38" t="s">
        <v>737</v>
      </c>
      <c r="S109" s="38" t="s">
        <v>737</v>
      </c>
      <c r="T109" s="38" t="s">
        <v>737</v>
      </c>
      <c r="U109" s="128" t="s">
        <v>737</v>
      </c>
      <c r="V109" s="135">
        <v>6224008616832</v>
      </c>
      <c r="W109" s="44" t="s">
        <v>53</v>
      </c>
      <c r="X109" s="42">
        <v>0</v>
      </c>
      <c r="Y109" s="136">
        <v>36</v>
      </c>
      <c r="Z109" s="133" t="s">
        <v>751</v>
      </c>
      <c r="AA109" s="67">
        <v>36</v>
      </c>
      <c r="AB109" s="35" t="str">
        <f t="shared" si="70"/>
        <v>Adet</v>
      </c>
      <c r="AC109" s="38">
        <v>19</v>
      </c>
      <c r="AD109" s="38">
        <v>31.5</v>
      </c>
      <c r="AE109" s="38">
        <v>49</v>
      </c>
      <c r="AF109" s="68">
        <v>2.9326499999999998E-2</v>
      </c>
      <c r="AG109" s="37">
        <f t="shared" si="52"/>
        <v>1.2240000000000002</v>
      </c>
      <c r="AH109" s="114">
        <v>2</v>
      </c>
      <c r="AI109" s="118">
        <f t="shared" si="56"/>
        <v>2318.721975005541</v>
      </c>
      <c r="AJ109" s="29">
        <f t="shared" si="57"/>
        <v>83473.991100199477</v>
      </c>
      <c r="AK109" s="29">
        <f t="shared" si="58"/>
        <v>954.76787206110521</v>
      </c>
      <c r="AL109" s="29">
        <f t="shared" si="59"/>
        <v>34371.643394199789</v>
      </c>
      <c r="AM109" s="29">
        <f t="shared" si="60"/>
        <v>3750.8737830971991</v>
      </c>
      <c r="AN109" s="30">
        <f t="shared" si="61"/>
        <v>135031.45619149916</v>
      </c>
      <c r="AO109" s="29">
        <f t="shared" si="62"/>
        <v>93.771844577429974</v>
      </c>
      <c r="AP109" s="119">
        <f t="shared" si="63"/>
        <v>3375.7864047874791</v>
      </c>
      <c r="AQ109" s="99"/>
      <c r="AR109" s="13">
        <f t="shared" si="64"/>
        <v>0</v>
      </c>
      <c r="AS109" s="11">
        <f t="shared" si="65"/>
        <v>0</v>
      </c>
      <c r="AT109" s="11">
        <f t="shared" si="66"/>
        <v>0</v>
      </c>
      <c r="AU109" s="11">
        <f t="shared" si="67"/>
        <v>0</v>
      </c>
      <c r="AV109" s="19" t="str">
        <f t="shared" si="49"/>
        <v>Adet</v>
      </c>
      <c r="AW109" s="106">
        <f t="shared" si="50"/>
        <v>34</v>
      </c>
      <c r="AX109" s="107">
        <f t="shared" si="68"/>
        <v>0</v>
      </c>
    </row>
    <row r="110" spans="1:50" ht="55.05" customHeight="1" x14ac:dyDescent="0.3">
      <c r="A110" s="18">
        <v>2</v>
      </c>
      <c r="B110" s="46" t="s">
        <v>279</v>
      </c>
      <c r="C110" s="38" t="s">
        <v>277</v>
      </c>
      <c r="D110" s="43" t="s">
        <v>280</v>
      </c>
      <c r="E110" s="125"/>
      <c r="F110" s="159" t="s">
        <v>743</v>
      </c>
      <c r="G110" s="160">
        <v>44</v>
      </c>
      <c r="H110" s="156" t="s">
        <v>20</v>
      </c>
      <c r="I110" s="37">
        <v>0.9</v>
      </c>
      <c r="J110" s="29">
        <f t="shared" si="71"/>
        <v>900</v>
      </c>
      <c r="K110" s="38">
        <v>205</v>
      </c>
      <c r="L110" s="38">
        <v>135</v>
      </c>
      <c r="M110" s="39">
        <v>60</v>
      </c>
      <c r="N110" s="29">
        <v>68</v>
      </c>
      <c r="O110" s="125" t="s">
        <v>30</v>
      </c>
      <c r="P110" s="126" t="s">
        <v>737</v>
      </c>
      <c r="Q110" s="38" t="s">
        <v>737</v>
      </c>
      <c r="R110" s="38" t="s">
        <v>737</v>
      </c>
      <c r="S110" s="38" t="s">
        <v>737</v>
      </c>
      <c r="T110" s="38" t="s">
        <v>737</v>
      </c>
      <c r="U110" s="128" t="s">
        <v>737</v>
      </c>
      <c r="V110" s="135">
        <v>6224009300969</v>
      </c>
      <c r="W110" s="44" t="s">
        <v>51</v>
      </c>
      <c r="X110" s="42">
        <v>0</v>
      </c>
      <c r="Y110" s="136">
        <v>24</v>
      </c>
      <c r="Z110" s="133" t="s">
        <v>751</v>
      </c>
      <c r="AA110" s="67">
        <v>24</v>
      </c>
      <c r="AB110" s="35" t="str">
        <f t="shared" si="70"/>
        <v>Adet</v>
      </c>
      <c r="AC110" s="38">
        <v>42</v>
      </c>
      <c r="AD110" s="38">
        <v>37.700000000000003</v>
      </c>
      <c r="AE110" s="38">
        <v>33.5</v>
      </c>
      <c r="AF110" s="68">
        <v>5.3043899999999998E-2</v>
      </c>
      <c r="AG110" s="37">
        <f t="shared" si="52"/>
        <v>1.6320000000000001</v>
      </c>
      <c r="AH110" s="114">
        <v>2.95</v>
      </c>
      <c r="AI110" s="118">
        <f t="shared" si="56"/>
        <v>1281.9570205056566</v>
      </c>
      <c r="AJ110" s="29">
        <f t="shared" si="57"/>
        <v>30766.968492135758</v>
      </c>
      <c r="AK110" s="29">
        <f t="shared" si="58"/>
        <v>527.86465550232924</v>
      </c>
      <c r="AL110" s="29">
        <f t="shared" si="59"/>
        <v>12668.751732055902</v>
      </c>
      <c r="AM110" s="29">
        <f t="shared" si="60"/>
        <v>2073.7540037591507</v>
      </c>
      <c r="AN110" s="30">
        <f t="shared" si="61"/>
        <v>49770.096090219617</v>
      </c>
      <c r="AO110" s="29">
        <f t="shared" si="62"/>
        <v>51.843850093978766</v>
      </c>
      <c r="AP110" s="119">
        <f t="shared" si="63"/>
        <v>1244.2524022554903</v>
      </c>
      <c r="AQ110" s="99"/>
      <c r="AR110" s="13">
        <f t="shared" si="64"/>
        <v>0</v>
      </c>
      <c r="AS110" s="11">
        <f t="shared" si="65"/>
        <v>0</v>
      </c>
      <c r="AT110" s="11">
        <f t="shared" si="66"/>
        <v>0</v>
      </c>
      <c r="AU110" s="11">
        <f t="shared" si="67"/>
        <v>0</v>
      </c>
      <c r="AV110" s="19" t="str">
        <f t="shared" si="49"/>
        <v>Adet</v>
      </c>
      <c r="AW110" s="106">
        <f t="shared" si="50"/>
        <v>44</v>
      </c>
      <c r="AX110" s="107">
        <f t="shared" si="68"/>
        <v>0</v>
      </c>
    </row>
    <row r="111" spans="1:50" ht="55.05" customHeight="1" x14ac:dyDescent="0.3">
      <c r="A111" s="18">
        <v>3</v>
      </c>
      <c r="B111" s="46" t="s">
        <v>281</v>
      </c>
      <c r="C111" s="38" t="s">
        <v>277</v>
      </c>
      <c r="D111" s="43" t="s">
        <v>282</v>
      </c>
      <c r="E111" s="125"/>
      <c r="F111" s="159" t="s">
        <v>743</v>
      </c>
      <c r="G111" s="160">
        <v>76</v>
      </c>
      <c r="H111" s="156" t="s">
        <v>20</v>
      </c>
      <c r="I111" s="37">
        <v>1.5</v>
      </c>
      <c r="J111" s="29">
        <f t="shared" si="71"/>
        <v>1500</v>
      </c>
      <c r="K111" s="38">
        <v>255</v>
      </c>
      <c r="L111" s="38">
        <v>165</v>
      </c>
      <c r="M111" s="39">
        <v>75</v>
      </c>
      <c r="N111" s="29">
        <v>124</v>
      </c>
      <c r="O111" s="125" t="s">
        <v>30</v>
      </c>
      <c r="P111" s="126" t="s">
        <v>737</v>
      </c>
      <c r="Q111" s="38" t="s">
        <v>737</v>
      </c>
      <c r="R111" s="38" t="s">
        <v>737</v>
      </c>
      <c r="S111" s="38" t="s">
        <v>737</v>
      </c>
      <c r="T111" s="38" t="s">
        <v>737</v>
      </c>
      <c r="U111" s="128" t="s">
        <v>737</v>
      </c>
      <c r="V111" s="135">
        <v>6224009300976</v>
      </c>
      <c r="W111" s="44" t="s">
        <v>51</v>
      </c>
      <c r="X111" s="42">
        <v>0</v>
      </c>
      <c r="Y111" s="136">
        <v>12</v>
      </c>
      <c r="Z111" s="133" t="s">
        <v>751</v>
      </c>
      <c r="AA111" s="67">
        <v>12</v>
      </c>
      <c r="AB111" s="35" t="str">
        <f t="shared" si="70"/>
        <v>Adet</v>
      </c>
      <c r="AC111" s="38">
        <v>52</v>
      </c>
      <c r="AD111" s="38">
        <v>34</v>
      </c>
      <c r="AE111" s="38">
        <v>21</v>
      </c>
      <c r="AF111" s="68">
        <v>3.7128000000000001E-2</v>
      </c>
      <c r="AG111" s="37">
        <f t="shared" si="52"/>
        <v>1.488</v>
      </c>
      <c r="AH111" s="114">
        <v>1.96</v>
      </c>
      <c r="AI111" s="118">
        <f t="shared" si="56"/>
        <v>1831.5018315018315</v>
      </c>
      <c r="AJ111" s="29">
        <f t="shared" si="57"/>
        <v>21978.021978021978</v>
      </c>
      <c r="AK111" s="29">
        <f t="shared" si="58"/>
        <v>754.14781297134232</v>
      </c>
      <c r="AL111" s="29">
        <f t="shared" si="59"/>
        <v>9049.7737556561078</v>
      </c>
      <c r="AM111" s="29">
        <f t="shared" si="60"/>
        <v>2962.723550958845</v>
      </c>
      <c r="AN111" s="30">
        <f t="shared" si="61"/>
        <v>35552.682611506141</v>
      </c>
      <c r="AO111" s="29">
        <f t="shared" si="62"/>
        <v>74.068088773971127</v>
      </c>
      <c r="AP111" s="119">
        <f t="shared" si="63"/>
        <v>888.81706528765358</v>
      </c>
      <c r="AQ111" s="99"/>
      <c r="AR111" s="13">
        <f t="shared" si="64"/>
        <v>0</v>
      </c>
      <c r="AS111" s="11">
        <f t="shared" si="65"/>
        <v>0</v>
      </c>
      <c r="AT111" s="11">
        <f t="shared" si="66"/>
        <v>0</v>
      </c>
      <c r="AU111" s="11">
        <f t="shared" si="67"/>
        <v>0</v>
      </c>
      <c r="AV111" s="19" t="str">
        <f t="shared" si="49"/>
        <v>Adet</v>
      </c>
      <c r="AW111" s="106">
        <f t="shared" si="50"/>
        <v>76</v>
      </c>
      <c r="AX111" s="107">
        <f t="shared" si="68"/>
        <v>0</v>
      </c>
    </row>
    <row r="112" spans="1:50" ht="55.05" customHeight="1" x14ac:dyDescent="0.3">
      <c r="A112" s="18">
        <v>4</v>
      </c>
      <c r="B112" s="34" t="s">
        <v>283</v>
      </c>
      <c r="C112" s="38" t="s">
        <v>277</v>
      </c>
      <c r="D112" s="43" t="s">
        <v>284</v>
      </c>
      <c r="E112" s="154"/>
      <c r="F112" s="159" t="s">
        <v>743</v>
      </c>
      <c r="G112" s="160">
        <v>98</v>
      </c>
      <c r="H112" s="156" t="s">
        <v>20</v>
      </c>
      <c r="I112" s="44">
        <v>3</v>
      </c>
      <c r="J112" s="29">
        <f t="shared" si="71"/>
        <v>3000</v>
      </c>
      <c r="K112" s="40">
        <v>315</v>
      </c>
      <c r="L112" s="40">
        <v>205</v>
      </c>
      <c r="M112" s="42">
        <v>90</v>
      </c>
      <c r="N112" s="29">
        <v>236</v>
      </c>
      <c r="O112" s="124" t="s">
        <v>30</v>
      </c>
      <c r="P112" s="126" t="s">
        <v>737</v>
      </c>
      <c r="Q112" s="38" t="s">
        <v>737</v>
      </c>
      <c r="R112" s="38" t="s">
        <v>737</v>
      </c>
      <c r="S112" s="38" t="s">
        <v>737</v>
      </c>
      <c r="T112" s="41" t="s">
        <v>737</v>
      </c>
      <c r="U112" s="127" t="s">
        <v>737</v>
      </c>
      <c r="V112" s="135">
        <v>6224009300983</v>
      </c>
      <c r="W112" s="44" t="s">
        <v>51</v>
      </c>
      <c r="X112" s="42">
        <v>0</v>
      </c>
      <c r="Y112" s="136">
        <v>12</v>
      </c>
      <c r="Z112" s="133" t="s">
        <v>751</v>
      </c>
      <c r="AA112" s="67">
        <v>12</v>
      </c>
      <c r="AB112" s="35" t="str">
        <f t="shared" si="70"/>
        <v>Adet</v>
      </c>
      <c r="AC112" s="38">
        <v>58</v>
      </c>
      <c r="AD112" s="38">
        <v>31.2</v>
      </c>
      <c r="AE112" s="38">
        <v>33.5</v>
      </c>
      <c r="AF112" s="68">
        <v>6.0621600000000005E-2</v>
      </c>
      <c r="AG112" s="37">
        <f t="shared" si="52"/>
        <v>2.8319999999999999</v>
      </c>
      <c r="AH112" s="114">
        <v>3.4</v>
      </c>
      <c r="AI112" s="118">
        <f t="shared" si="56"/>
        <v>1121.7123929424495</v>
      </c>
      <c r="AJ112" s="29">
        <f t="shared" si="57"/>
        <v>13460.548715309393</v>
      </c>
      <c r="AK112" s="29">
        <f t="shared" si="58"/>
        <v>461.88157356453803</v>
      </c>
      <c r="AL112" s="29">
        <f t="shared" si="59"/>
        <v>5542.5788827744564</v>
      </c>
      <c r="AM112" s="29">
        <f t="shared" si="60"/>
        <v>1814.5347532892565</v>
      </c>
      <c r="AN112" s="30">
        <f t="shared" si="61"/>
        <v>21774.417039471078</v>
      </c>
      <c r="AO112" s="29">
        <f t="shared" si="62"/>
        <v>45.363368832231416</v>
      </c>
      <c r="AP112" s="119">
        <f t="shared" si="63"/>
        <v>544.36042598677705</v>
      </c>
      <c r="AQ112" s="99"/>
      <c r="AR112" s="13">
        <f t="shared" si="64"/>
        <v>0</v>
      </c>
      <c r="AS112" s="11">
        <f t="shared" si="65"/>
        <v>0</v>
      </c>
      <c r="AT112" s="11">
        <f t="shared" si="66"/>
        <v>0</v>
      </c>
      <c r="AU112" s="11">
        <f t="shared" si="67"/>
        <v>0</v>
      </c>
      <c r="AV112" s="19" t="str">
        <f t="shared" si="49"/>
        <v>Adet</v>
      </c>
      <c r="AW112" s="106">
        <f t="shared" si="50"/>
        <v>98</v>
      </c>
      <c r="AX112" s="107">
        <f t="shared" si="68"/>
        <v>0</v>
      </c>
    </row>
    <row r="113" spans="1:64" ht="55.05" customHeight="1" x14ac:dyDescent="0.3">
      <c r="A113" s="18">
        <v>5</v>
      </c>
      <c r="B113" s="46" t="s">
        <v>285</v>
      </c>
      <c r="C113" s="38" t="s">
        <v>115</v>
      </c>
      <c r="D113" s="43" t="s">
        <v>286</v>
      </c>
      <c r="E113" s="125"/>
      <c r="F113" s="159" t="s">
        <v>97</v>
      </c>
      <c r="G113" s="160">
        <v>192</v>
      </c>
      <c r="H113" s="156" t="s">
        <v>20</v>
      </c>
      <c r="I113" s="44" t="s">
        <v>287</v>
      </c>
      <c r="J113" s="30" t="s">
        <v>288</v>
      </c>
      <c r="K113" s="40" t="s">
        <v>289</v>
      </c>
      <c r="L113" s="40" t="s">
        <v>290</v>
      </c>
      <c r="M113" s="42" t="s">
        <v>291</v>
      </c>
      <c r="N113" s="29">
        <v>481</v>
      </c>
      <c r="O113" s="124" t="s">
        <v>30</v>
      </c>
      <c r="P113" s="126" t="s">
        <v>737</v>
      </c>
      <c r="Q113" s="38" t="s">
        <v>737</v>
      </c>
      <c r="R113" s="38" t="s">
        <v>737</v>
      </c>
      <c r="S113" s="38" t="s">
        <v>737</v>
      </c>
      <c r="T113" s="41" t="s">
        <v>737</v>
      </c>
      <c r="U113" s="127" t="s">
        <v>737</v>
      </c>
      <c r="V113" s="135">
        <v>6224010803596</v>
      </c>
      <c r="W113" s="44" t="s">
        <v>51</v>
      </c>
      <c r="X113" s="42">
        <v>0</v>
      </c>
      <c r="Y113" s="136">
        <v>12</v>
      </c>
      <c r="Z113" s="133" t="s">
        <v>751</v>
      </c>
      <c r="AA113" s="67">
        <v>12</v>
      </c>
      <c r="AB113" s="35" t="str">
        <f t="shared" si="70"/>
        <v>Set</v>
      </c>
      <c r="AC113" s="38">
        <v>56.499999999999993</v>
      </c>
      <c r="AD113" s="38">
        <v>31.2</v>
      </c>
      <c r="AE113" s="38">
        <v>33.200000000000003</v>
      </c>
      <c r="AF113" s="68">
        <f t="shared" ref="AF113:AF131" si="72">AE113*AD113*AC113/1000000</f>
        <v>5.8524960000000001E-2</v>
      </c>
      <c r="AG113" s="37">
        <f t="shared" si="52"/>
        <v>5.7720000000000002</v>
      </c>
      <c r="AH113" s="114">
        <v>6.4269999999999996</v>
      </c>
      <c r="AI113" s="118">
        <f t="shared" si="56"/>
        <v>1161.8974194941782</v>
      </c>
      <c r="AJ113" s="29">
        <f t="shared" si="57"/>
        <v>13942.769033930137</v>
      </c>
      <c r="AK113" s="29">
        <f t="shared" si="58"/>
        <v>478.42834920348514</v>
      </c>
      <c r="AL113" s="29">
        <f t="shared" si="59"/>
        <v>5741.1401904418217</v>
      </c>
      <c r="AM113" s="29">
        <f t="shared" si="60"/>
        <v>1879.5399432994059</v>
      </c>
      <c r="AN113" s="30">
        <f t="shared" si="61"/>
        <v>22554.479319592872</v>
      </c>
      <c r="AO113" s="29">
        <f t="shared" si="62"/>
        <v>46.98849858248515</v>
      </c>
      <c r="AP113" s="119">
        <f t="shared" si="63"/>
        <v>563.86198298982185</v>
      </c>
      <c r="AQ113" s="99"/>
      <c r="AR113" s="13">
        <f t="shared" si="64"/>
        <v>0</v>
      </c>
      <c r="AS113" s="11">
        <f t="shared" si="65"/>
        <v>0</v>
      </c>
      <c r="AT113" s="11">
        <f t="shared" si="66"/>
        <v>0</v>
      </c>
      <c r="AU113" s="11">
        <f t="shared" si="67"/>
        <v>0</v>
      </c>
      <c r="AV113" s="19" t="str">
        <f t="shared" si="49"/>
        <v>Set</v>
      </c>
      <c r="AW113" s="106">
        <f t="shared" si="50"/>
        <v>192</v>
      </c>
      <c r="AX113" s="107">
        <f t="shared" si="68"/>
        <v>0</v>
      </c>
    </row>
    <row r="114" spans="1:64" ht="55.05" customHeight="1" x14ac:dyDescent="0.3">
      <c r="A114" s="18">
        <v>6</v>
      </c>
      <c r="B114" s="46" t="s">
        <v>292</v>
      </c>
      <c r="C114" s="38" t="s">
        <v>115</v>
      </c>
      <c r="D114" s="43" t="s">
        <v>293</v>
      </c>
      <c r="E114" s="125"/>
      <c r="F114" s="159" t="s">
        <v>97</v>
      </c>
      <c r="G114" s="160">
        <v>66</v>
      </c>
      <c r="H114" s="156" t="s">
        <v>20</v>
      </c>
      <c r="I114" s="44" t="s">
        <v>294</v>
      </c>
      <c r="J114" s="30" t="s">
        <v>295</v>
      </c>
      <c r="K114" s="40" t="s">
        <v>296</v>
      </c>
      <c r="L114" s="40" t="s">
        <v>297</v>
      </c>
      <c r="M114" s="42" t="s">
        <v>298</v>
      </c>
      <c r="N114" s="29">
        <v>126</v>
      </c>
      <c r="O114" s="124" t="s">
        <v>30</v>
      </c>
      <c r="P114" s="126" t="s">
        <v>737</v>
      </c>
      <c r="Q114" s="38" t="s">
        <v>737</v>
      </c>
      <c r="R114" s="38" t="s">
        <v>737</v>
      </c>
      <c r="S114" s="38" t="s">
        <v>737</v>
      </c>
      <c r="T114" s="41" t="s">
        <v>737</v>
      </c>
      <c r="U114" s="127" t="s">
        <v>737</v>
      </c>
      <c r="V114" s="135">
        <v>6224010803602</v>
      </c>
      <c r="W114" s="44" t="s">
        <v>51</v>
      </c>
      <c r="X114" s="42">
        <v>0</v>
      </c>
      <c r="Y114" s="136">
        <v>24</v>
      </c>
      <c r="Z114" s="133" t="s">
        <v>751</v>
      </c>
      <c r="AA114" s="67">
        <v>24</v>
      </c>
      <c r="AB114" s="35" t="str">
        <f t="shared" si="70"/>
        <v>Set</v>
      </c>
      <c r="AC114" s="38">
        <v>42</v>
      </c>
      <c r="AD114" s="38">
        <v>27.700000000000003</v>
      </c>
      <c r="AE114" s="38">
        <v>33.5</v>
      </c>
      <c r="AF114" s="68">
        <f t="shared" si="72"/>
        <v>3.8973899999999999E-2</v>
      </c>
      <c r="AG114" s="37">
        <f t="shared" si="52"/>
        <v>3.024</v>
      </c>
      <c r="AH114" s="114">
        <v>3.5089999999999999</v>
      </c>
      <c r="AI114" s="118">
        <f t="shared" si="56"/>
        <v>1744.7573889192511</v>
      </c>
      <c r="AJ114" s="29">
        <f t="shared" si="57"/>
        <v>41874.177334062028</v>
      </c>
      <c r="AK114" s="29">
        <f t="shared" si="58"/>
        <v>718.42951308439751</v>
      </c>
      <c r="AL114" s="29">
        <f t="shared" si="59"/>
        <v>17242.30831402554</v>
      </c>
      <c r="AM114" s="29">
        <f t="shared" si="60"/>
        <v>2822.4016585458476</v>
      </c>
      <c r="AN114" s="30">
        <f t="shared" si="61"/>
        <v>67737.639805100334</v>
      </c>
      <c r="AO114" s="29">
        <f t="shared" si="62"/>
        <v>70.560041463646186</v>
      </c>
      <c r="AP114" s="119">
        <f t="shared" si="63"/>
        <v>1693.4409951275084</v>
      </c>
      <c r="AQ114" s="99"/>
      <c r="AR114" s="13">
        <f t="shared" si="64"/>
        <v>0</v>
      </c>
      <c r="AS114" s="11">
        <f t="shared" si="65"/>
        <v>0</v>
      </c>
      <c r="AT114" s="11">
        <f t="shared" si="66"/>
        <v>0</v>
      </c>
      <c r="AU114" s="11">
        <f t="shared" si="67"/>
        <v>0</v>
      </c>
      <c r="AV114" s="19" t="str">
        <f t="shared" si="49"/>
        <v>Set</v>
      </c>
      <c r="AW114" s="106">
        <f t="shared" si="50"/>
        <v>66</v>
      </c>
      <c r="AX114" s="107">
        <f t="shared" si="68"/>
        <v>0</v>
      </c>
    </row>
    <row r="115" spans="1:64" ht="55.05" customHeight="1" x14ac:dyDescent="0.3">
      <c r="A115" s="18">
        <v>7</v>
      </c>
      <c r="B115" s="46" t="s">
        <v>299</v>
      </c>
      <c r="C115" s="38" t="s">
        <v>277</v>
      </c>
      <c r="D115" s="43" t="s">
        <v>300</v>
      </c>
      <c r="E115" s="125"/>
      <c r="F115" s="159" t="s">
        <v>743</v>
      </c>
      <c r="G115" s="160">
        <v>46</v>
      </c>
      <c r="H115" s="156" t="s">
        <v>20</v>
      </c>
      <c r="I115" s="37">
        <v>0.9</v>
      </c>
      <c r="J115" s="29">
        <f t="shared" ref="J115:J125" si="73">I115*1000</f>
        <v>900</v>
      </c>
      <c r="K115" s="38">
        <v>205</v>
      </c>
      <c r="L115" s="38">
        <v>135</v>
      </c>
      <c r="M115" s="39">
        <v>60</v>
      </c>
      <c r="N115" s="29">
        <v>68</v>
      </c>
      <c r="O115" s="125" t="s">
        <v>30</v>
      </c>
      <c r="P115" s="126" t="s">
        <v>737</v>
      </c>
      <c r="Q115" s="38" t="s">
        <v>737</v>
      </c>
      <c r="R115" s="38" t="s">
        <v>737</v>
      </c>
      <c r="S115" s="38" t="s">
        <v>737</v>
      </c>
      <c r="T115" s="38" t="s">
        <v>737</v>
      </c>
      <c r="U115" s="128" t="s">
        <v>737</v>
      </c>
      <c r="V115" s="135">
        <v>6224010803671</v>
      </c>
      <c r="W115" s="44" t="s">
        <v>51</v>
      </c>
      <c r="X115" s="42">
        <v>0</v>
      </c>
      <c r="Y115" s="136">
        <v>24</v>
      </c>
      <c r="Z115" s="133" t="s">
        <v>751</v>
      </c>
      <c r="AA115" s="67">
        <v>24</v>
      </c>
      <c r="AB115" s="35" t="str">
        <f t="shared" si="70"/>
        <v>Adet</v>
      </c>
      <c r="AC115" s="38">
        <v>42</v>
      </c>
      <c r="AD115" s="38">
        <v>37.700000000000003</v>
      </c>
      <c r="AE115" s="38">
        <v>33.5</v>
      </c>
      <c r="AF115" s="68">
        <f t="shared" si="72"/>
        <v>5.3043899999999998E-2</v>
      </c>
      <c r="AG115" s="37">
        <f t="shared" si="52"/>
        <v>1.6320000000000001</v>
      </c>
      <c r="AH115" s="114">
        <v>2.95</v>
      </c>
      <c r="AI115" s="118">
        <f t="shared" si="56"/>
        <v>1281.9570205056566</v>
      </c>
      <c r="AJ115" s="29">
        <f t="shared" si="57"/>
        <v>30766.968492135758</v>
      </c>
      <c r="AK115" s="29">
        <f t="shared" si="58"/>
        <v>527.86465550232924</v>
      </c>
      <c r="AL115" s="29">
        <f t="shared" si="59"/>
        <v>12668.751732055902</v>
      </c>
      <c r="AM115" s="29">
        <f t="shared" si="60"/>
        <v>2073.7540037591507</v>
      </c>
      <c r="AN115" s="30">
        <f t="shared" si="61"/>
        <v>49770.096090219617</v>
      </c>
      <c r="AO115" s="29">
        <f t="shared" si="62"/>
        <v>51.843850093978766</v>
      </c>
      <c r="AP115" s="119">
        <f t="shared" si="63"/>
        <v>1244.2524022554903</v>
      </c>
      <c r="AQ115" s="99"/>
      <c r="AR115" s="13">
        <f t="shared" si="64"/>
        <v>0</v>
      </c>
      <c r="AS115" s="11">
        <f t="shared" si="65"/>
        <v>0</v>
      </c>
      <c r="AT115" s="11">
        <f t="shared" si="66"/>
        <v>0</v>
      </c>
      <c r="AU115" s="11">
        <f t="shared" si="67"/>
        <v>0</v>
      </c>
      <c r="AV115" s="19" t="str">
        <f t="shared" si="49"/>
        <v>Adet</v>
      </c>
      <c r="AW115" s="106">
        <f t="shared" si="50"/>
        <v>46</v>
      </c>
      <c r="AX115" s="107">
        <f t="shared" si="68"/>
        <v>0</v>
      </c>
    </row>
    <row r="116" spans="1:64" ht="55.05" customHeight="1" x14ac:dyDescent="0.3">
      <c r="A116" s="18">
        <v>8</v>
      </c>
      <c r="B116" s="46" t="s">
        <v>301</v>
      </c>
      <c r="C116" s="38" t="s">
        <v>277</v>
      </c>
      <c r="D116" s="43" t="s">
        <v>302</v>
      </c>
      <c r="E116" s="125"/>
      <c r="F116" s="159" t="s">
        <v>743</v>
      </c>
      <c r="G116" s="160">
        <v>69</v>
      </c>
      <c r="H116" s="156" t="s">
        <v>20</v>
      </c>
      <c r="I116" s="37">
        <v>1.5</v>
      </c>
      <c r="J116" s="29">
        <f t="shared" si="73"/>
        <v>1500</v>
      </c>
      <c r="K116" s="38">
        <v>255</v>
      </c>
      <c r="L116" s="38">
        <v>165</v>
      </c>
      <c r="M116" s="39">
        <v>75</v>
      </c>
      <c r="N116" s="29">
        <v>124</v>
      </c>
      <c r="O116" s="125" t="s">
        <v>30</v>
      </c>
      <c r="P116" s="126" t="s">
        <v>737</v>
      </c>
      <c r="Q116" s="38" t="s">
        <v>737</v>
      </c>
      <c r="R116" s="38" t="s">
        <v>737</v>
      </c>
      <c r="S116" s="38" t="s">
        <v>737</v>
      </c>
      <c r="T116" s="38" t="s">
        <v>737</v>
      </c>
      <c r="U116" s="128" t="s">
        <v>737</v>
      </c>
      <c r="V116" s="135">
        <v>6224010803664</v>
      </c>
      <c r="W116" s="44" t="s">
        <v>51</v>
      </c>
      <c r="X116" s="42">
        <v>0</v>
      </c>
      <c r="Y116" s="136">
        <v>12</v>
      </c>
      <c r="Z116" s="133" t="s">
        <v>751</v>
      </c>
      <c r="AA116" s="67">
        <v>12</v>
      </c>
      <c r="AB116" s="35" t="str">
        <f t="shared" si="70"/>
        <v>Adet</v>
      </c>
      <c r="AC116" s="38">
        <v>52</v>
      </c>
      <c r="AD116" s="38">
        <v>34</v>
      </c>
      <c r="AE116" s="38">
        <v>21</v>
      </c>
      <c r="AF116" s="68">
        <f t="shared" si="72"/>
        <v>3.7128000000000001E-2</v>
      </c>
      <c r="AG116" s="37">
        <f t="shared" si="52"/>
        <v>1.488</v>
      </c>
      <c r="AH116" s="114">
        <v>1.96</v>
      </c>
      <c r="AI116" s="118">
        <f t="shared" si="56"/>
        <v>1831.5018315018315</v>
      </c>
      <c r="AJ116" s="29">
        <f t="shared" si="57"/>
        <v>21978.021978021978</v>
      </c>
      <c r="AK116" s="29">
        <f t="shared" si="58"/>
        <v>754.14781297134232</v>
      </c>
      <c r="AL116" s="29">
        <f t="shared" si="59"/>
        <v>9049.7737556561078</v>
      </c>
      <c r="AM116" s="29">
        <f t="shared" si="60"/>
        <v>2962.723550958845</v>
      </c>
      <c r="AN116" s="30">
        <f t="shared" si="61"/>
        <v>35552.682611506141</v>
      </c>
      <c r="AO116" s="29">
        <f t="shared" si="62"/>
        <v>74.068088773971127</v>
      </c>
      <c r="AP116" s="119">
        <f t="shared" si="63"/>
        <v>888.81706528765358</v>
      </c>
      <c r="AQ116" s="99"/>
      <c r="AR116" s="13">
        <f t="shared" si="64"/>
        <v>0</v>
      </c>
      <c r="AS116" s="11">
        <f t="shared" si="65"/>
        <v>0</v>
      </c>
      <c r="AT116" s="11">
        <f t="shared" si="66"/>
        <v>0</v>
      </c>
      <c r="AU116" s="11">
        <f t="shared" si="67"/>
        <v>0</v>
      </c>
      <c r="AV116" s="19" t="str">
        <f t="shared" si="49"/>
        <v>Adet</v>
      </c>
      <c r="AW116" s="106">
        <f t="shared" si="50"/>
        <v>69</v>
      </c>
      <c r="AX116" s="107">
        <f t="shared" si="68"/>
        <v>0</v>
      </c>
    </row>
    <row r="117" spans="1:64" ht="55.05" customHeight="1" x14ac:dyDescent="0.3">
      <c r="A117" s="18">
        <v>9</v>
      </c>
      <c r="B117" s="34" t="s">
        <v>303</v>
      </c>
      <c r="C117" s="38" t="s">
        <v>277</v>
      </c>
      <c r="D117" s="43" t="s">
        <v>304</v>
      </c>
      <c r="E117" s="154"/>
      <c r="F117" s="159" t="s">
        <v>743</v>
      </c>
      <c r="G117" s="160">
        <v>110</v>
      </c>
      <c r="H117" s="156" t="s">
        <v>20</v>
      </c>
      <c r="I117" s="44">
        <v>3</v>
      </c>
      <c r="J117" s="29">
        <f t="shared" si="73"/>
        <v>3000</v>
      </c>
      <c r="K117" s="40">
        <v>315</v>
      </c>
      <c r="L117" s="40">
        <v>205</v>
      </c>
      <c r="M117" s="42">
        <v>90</v>
      </c>
      <c r="N117" s="29">
        <v>236</v>
      </c>
      <c r="O117" s="124" t="s">
        <v>30</v>
      </c>
      <c r="P117" s="126" t="s">
        <v>737</v>
      </c>
      <c r="Q117" s="38" t="s">
        <v>737</v>
      </c>
      <c r="R117" s="38" t="s">
        <v>737</v>
      </c>
      <c r="S117" s="38" t="s">
        <v>737</v>
      </c>
      <c r="T117" s="41" t="s">
        <v>737</v>
      </c>
      <c r="U117" s="127" t="s">
        <v>737</v>
      </c>
      <c r="V117" s="135">
        <v>6224010803619</v>
      </c>
      <c r="W117" s="44" t="s">
        <v>51</v>
      </c>
      <c r="X117" s="42">
        <v>0</v>
      </c>
      <c r="Y117" s="136">
        <v>12</v>
      </c>
      <c r="Z117" s="133" t="s">
        <v>751</v>
      </c>
      <c r="AA117" s="67">
        <v>12</v>
      </c>
      <c r="AB117" s="35" t="str">
        <f t="shared" si="70"/>
        <v>Adet</v>
      </c>
      <c r="AC117" s="38">
        <v>58</v>
      </c>
      <c r="AD117" s="38">
        <v>31.2</v>
      </c>
      <c r="AE117" s="38">
        <v>33.5</v>
      </c>
      <c r="AF117" s="68">
        <f t="shared" si="72"/>
        <v>6.0621600000000005E-2</v>
      </c>
      <c r="AG117" s="37">
        <f t="shared" si="52"/>
        <v>2.8319999999999999</v>
      </c>
      <c r="AH117" s="114">
        <v>3.4</v>
      </c>
      <c r="AI117" s="118">
        <f t="shared" si="56"/>
        <v>1121.7123929424495</v>
      </c>
      <c r="AJ117" s="29">
        <f t="shared" si="57"/>
        <v>13460.548715309393</v>
      </c>
      <c r="AK117" s="29">
        <f t="shared" si="58"/>
        <v>461.88157356453803</v>
      </c>
      <c r="AL117" s="29">
        <f t="shared" si="59"/>
        <v>5542.5788827744564</v>
      </c>
      <c r="AM117" s="29">
        <f t="shared" si="60"/>
        <v>1814.5347532892565</v>
      </c>
      <c r="AN117" s="30">
        <f t="shared" si="61"/>
        <v>21774.417039471078</v>
      </c>
      <c r="AO117" s="29">
        <f t="shared" si="62"/>
        <v>45.363368832231416</v>
      </c>
      <c r="AP117" s="119">
        <f t="shared" si="63"/>
        <v>544.36042598677705</v>
      </c>
      <c r="AQ117" s="99"/>
      <c r="AR117" s="13">
        <f t="shared" si="64"/>
        <v>0</v>
      </c>
      <c r="AS117" s="11">
        <f t="shared" si="65"/>
        <v>0</v>
      </c>
      <c r="AT117" s="11">
        <f t="shared" si="66"/>
        <v>0</v>
      </c>
      <c r="AU117" s="11">
        <f t="shared" si="67"/>
        <v>0</v>
      </c>
      <c r="AV117" s="19" t="str">
        <f t="shared" si="49"/>
        <v>Adet</v>
      </c>
      <c r="AW117" s="106">
        <f t="shared" si="50"/>
        <v>110</v>
      </c>
      <c r="AX117" s="107">
        <f t="shared" si="68"/>
        <v>0</v>
      </c>
    </row>
    <row r="118" spans="1:64" ht="55.05" customHeight="1" x14ac:dyDescent="0.3">
      <c r="A118" s="18">
        <v>10</v>
      </c>
      <c r="B118" s="34" t="s">
        <v>305</v>
      </c>
      <c r="C118" s="38" t="s">
        <v>306</v>
      </c>
      <c r="D118" s="43" t="s">
        <v>307</v>
      </c>
      <c r="E118" s="154"/>
      <c r="F118" s="159" t="s">
        <v>743</v>
      </c>
      <c r="G118" s="160">
        <v>86</v>
      </c>
      <c r="H118" s="156" t="s">
        <v>20</v>
      </c>
      <c r="I118" s="37">
        <v>2.5</v>
      </c>
      <c r="J118" s="29">
        <f t="shared" si="73"/>
        <v>2500</v>
      </c>
      <c r="K118" s="38">
        <v>210</v>
      </c>
      <c r="L118" s="38">
        <v>100</v>
      </c>
      <c r="M118" s="39">
        <v>260</v>
      </c>
      <c r="N118" s="29">
        <v>82.5</v>
      </c>
      <c r="O118" s="125" t="s">
        <v>30</v>
      </c>
      <c r="P118" s="126" t="s">
        <v>737</v>
      </c>
      <c r="Q118" s="38" t="s">
        <v>737</v>
      </c>
      <c r="R118" s="38" t="s">
        <v>737</v>
      </c>
      <c r="S118" s="38" t="s">
        <v>737</v>
      </c>
      <c r="T118" s="41" t="s">
        <v>737</v>
      </c>
      <c r="U118" s="127" t="s">
        <v>737</v>
      </c>
      <c r="V118" s="135">
        <v>6224010803473</v>
      </c>
      <c r="W118" s="44" t="s">
        <v>51</v>
      </c>
      <c r="X118" s="42">
        <v>0</v>
      </c>
      <c r="Y118" s="136">
        <v>12</v>
      </c>
      <c r="Z118" s="133" t="s">
        <v>751</v>
      </c>
      <c r="AA118" s="67">
        <v>12</v>
      </c>
      <c r="AB118" s="35" t="str">
        <f t="shared" si="70"/>
        <v>Adet</v>
      </c>
      <c r="AC118" s="38">
        <v>40</v>
      </c>
      <c r="AD118" s="38">
        <v>27.500000000000004</v>
      </c>
      <c r="AE118" s="38">
        <v>51.5</v>
      </c>
      <c r="AF118" s="68">
        <f t="shared" si="72"/>
        <v>5.6650000000000006E-2</v>
      </c>
      <c r="AG118" s="37">
        <f t="shared" si="52"/>
        <v>0.99</v>
      </c>
      <c r="AH118" s="114">
        <v>2.46</v>
      </c>
      <c r="AI118" s="118">
        <f t="shared" si="56"/>
        <v>1200.3530450132391</v>
      </c>
      <c r="AJ118" s="29">
        <f t="shared" si="57"/>
        <v>14404.236540158869</v>
      </c>
      <c r="AK118" s="29">
        <f t="shared" si="58"/>
        <v>494.26301853486314</v>
      </c>
      <c r="AL118" s="29">
        <f t="shared" si="59"/>
        <v>5931.1562224183581</v>
      </c>
      <c r="AM118" s="29">
        <f t="shared" si="60"/>
        <v>1941.7475728155339</v>
      </c>
      <c r="AN118" s="30">
        <f t="shared" si="61"/>
        <v>23300.970873786406</v>
      </c>
      <c r="AO118" s="29">
        <f t="shared" si="62"/>
        <v>48.543689320388346</v>
      </c>
      <c r="AP118" s="119">
        <f t="shared" si="63"/>
        <v>582.52427184466012</v>
      </c>
      <c r="AQ118" s="99"/>
      <c r="AR118" s="13">
        <f t="shared" si="64"/>
        <v>0</v>
      </c>
      <c r="AS118" s="11">
        <f t="shared" si="65"/>
        <v>0</v>
      </c>
      <c r="AT118" s="11">
        <f t="shared" si="66"/>
        <v>0</v>
      </c>
      <c r="AU118" s="11">
        <f t="shared" si="67"/>
        <v>0</v>
      </c>
      <c r="AV118" s="19" t="str">
        <f t="shared" si="49"/>
        <v>Adet</v>
      </c>
      <c r="AW118" s="106">
        <f t="shared" si="50"/>
        <v>86</v>
      </c>
      <c r="AX118" s="107">
        <f t="shared" si="68"/>
        <v>0</v>
      </c>
    </row>
    <row r="119" spans="1:64" ht="55.05" customHeight="1" x14ac:dyDescent="0.3">
      <c r="A119" s="18">
        <v>11</v>
      </c>
      <c r="B119" s="34" t="s">
        <v>711</v>
      </c>
      <c r="C119" s="38" t="s">
        <v>309</v>
      </c>
      <c r="D119" s="43" t="s">
        <v>712</v>
      </c>
      <c r="E119" s="154"/>
      <c r="F119" s="159" t="s">
        <v>97</v>
      </c>
      <c r="G119" s="160">
        <v>158</v>
      </c>
      <c r="H119" s="156" t="s">
        <v>20</v>
      </c>
      <c r="I119" s="37">
        <v>2.5</v>
      </c>
      <c r="J119" s="29">
        <f t="shared" si="73"/>
        <v>2500</v>
      </c>
      <c r="K119" s="38">
        <v>210</v>
      </c>
      <c r="L119" s="38">
        <v>100</v>
      </c>
      <c r="M119" s="39">
        <v>260</v>
      </c>
      <c r="N119" s="29">
        <v>165</v>
      </c>
      <c r="O119" s="125" t="s">
        <v>30</v>
      </c>
      <c r="P119" s="126" t="s">
        <v>737</v>
      </c>
      <c r="Q119" s="38" t="s">
        <v>737</v>
      </c>
      <c r="R119" s="38" t="s">
        <v>737</v>
      </c>
      <c r="S119" s="38" t="s">
        <v>737</v>
      </c>
      <c r="T119" s="41" t="s">
        <v>737</v>
      </c>
      <c r="U119" s="127" t="s">
        <v>737</v>
      </c>
      <c r="V119" s="135">
        <v>6224010803473</v>
      </c>
      <c r="W119" s="44" t="s">
        <v>51</v>
      </c>
      <c r="X119" s="42">
        <v>0</v>
      </c>
      <c r="Y119" s="136">
        <v>12</v>
      </c>
      <c r="Z119" s="133" t="s">
        <v>751</v>
      </c>
      <c r="AA119" s="65">
        <v>12</v>
      </c>
      <c r="AB119" s="35" t="str">
        <f t="shared" si="70"/>
        <v>Set</v>
      </c>
      <c r="AC119" s="38">
        <v>38.700000000000003</v>
      </c>
      <c r="AD119" s="38">
        <v>27.500000000000004</v>
      </c>
      <c r="AE119" s="38">
        <v>55.2</v>
      </c>
      <c r="AF119" s="68">
        <f t="shared" si="72"/>
        <v>5.874660000000001E-2</v>
      </c>
      <c r="AG119" s="37">
        <f t="shared" si="52"/>
        <v>1.98</v>
      </c>
      <c r="AH119" s="114">
        <v>4.7300000000000004</v>
      </c>
      <c r="AI119" s="118">
        <v>1000</v>
      </c>
      <c r="AJ119" s="29">
        <f t="shared" si="57"/>
        <v>12000</v>
      </c>
      <c r="AK119" s="29">
        <f>28/AF119</f>
        <v>476.62332798834308</v>
      </c>
      <c r="AL119" s="29">
        <f>AK119*AA119</f>
        <v>5719.4799358601167</v>
      </c>
      <c r="AM119" s="29">
        <f>110/AF119</f>
        <v>1872.4487885256335</v>
      </c>
      <c r="AN119" s="30">
        <f>AM119*AA119</f>
        <v>22469.385462307604</v>
      </c>
      <c r="AO119" s="29">
        <f>(1*1.1*2.5)/AF119</f>
        <v>46.811219713140837</v>
      </c>
      <c r="AP119" s="119">
        <f>AO119*AA119</f>
        <v>561.73463655769001</v>
      </c>
      <c r="AQ119" s="99"/>
      <c r="AR119" s="13">
        <f>AQ119*AA119</f>
        <v>0</v>
      </c>
      <c r="AS119" s="11">
        <f>AG119*AQ119</f>
        <v>0</v>
      </c>
      <c r="AT119" s="11">
        <f>AH119*AQ119</f>
        <v>0</v>
      </c>
      <c r="AU119" s="11">
        <f>AQ119*AF119</f>
        <v>0</v>
      </c>
      <c r="AV119" s="19" t="str">
        <f t="shared" si="49"/>
        <v>Set</v>
      </c>
      <c r="AW119" s="106">
        <f t="shared" si="50"/>
        <v>158</v>
      </c>
      <c r="AX119" s="107">
        <f t="shared" ref="AX119" si="74">AW119*AR119</f>
        <v>0</v>
      </c>
      <c r="BK119" s="7"/>
      <c r="BL119" s="7"/>
    </row>
    <row r="120" spans="1:64" ht="55.05" customHeight="1" x14ac:dyDescent="0.3">
      <c r="A120" s="18">
        <v>12</v>
      </c>
      <c r="B120" s="34" t="s">
        <v>308</v>
      </c>
      <c r="C120" s="38" t="s">
        <v>309</v>
      </c>
      <c r="D120" s="43" t="s">
        <v>310</v>
      </c>
      <c r="E120" s="154"/>
      <c r="F120" s="159" t="s">
        <v>97</v>
      </c>
      <c r="G120" s="160">
        <v>110</v>
      </c>
      <c r="H120" s="156" t="s">
        <v>20</v>
      </c>
      <c r="I120" s="37">
        <v>1.5</v>
      </c>
      <c r="J120" s="29">
        <f t="shared" si="73"/>
        <v>1500</v>
      </c>
      <c r="K120" s="38">
        <v>210</v>
      </c>
      <c r="L120" s="38">
        <v>100</v>
      </c>
      <c r="M120" s="39">
        <v>160</v>
      </c>
      <c r="N120" s="29">
        <v>115</v>
      </c>
      <c r="O120" s="125" t="s">
        <v>30</v>
      </c>
      <c r="P120" s="126" t="s">
        <v>737</v>
      </c>
      <c r="Q120" s="38" t="s">
        <v>737</v>
      </c>
      <c r="R120" s="38" t="s">
        <v>737</v>
      </c>
      <c r="S120" s="38" t="s">
        <v>737</v>
      </c>
      <c r="T120" s="41" t="s">
        <v>737</v>
      </c>
      <c r="U120" s="127" t="s">
        <v>737</v>
      </c>
      <c r="V120" s="135">
        <v>6224010803466</v>
      </c>
      <c r="W120" s="44" t="s">
        <v>51</v>
      </c>
      <c r="X120" s="42">
        <v>0</v>
      </c>
      <c r="Y120" s="136">
        <v>12</v>
      </c>
      <c r="Z120" s="133" t="s">
        <v>751</v>
      </c>
      <c r="AA120" s="67">
        <v>12</v>
      </c>
      <c r="AB120" s="35" t="str">
        <f t="shared" si="70"/>
        <v>Set</v>
      </c>
      <c r="AC120" s="38">
        <v>38.700000000000003</v>
      </c>
      <c r="AD120" s="38">
        <v>27.5</v>
      </c>
      <c r="AE120" s="38">
        <v>35.5</v>
      </c>
      <c r="AF120" s="68">
        <f t="shared" si="72"/>
        <v>3.7780874999999998E-2</v>
      </c>
      <c r="AG120" s="37">
        <f t="shared" si="52"/>
        <v>1.3800000000000001</v>
      </c>
      <c r="AH120" s="114">
        <v>3.3620000000000001</v>
      </c>
      <c r="AI120" s="118">
        <f t="shared" si="56"/>
        <v>1799.8524385684557</v>
      </c>
      <c r="AJ120" s="29">
        <f t="shared" si="57"/>
        <v>21598.229262821467</v>
      </c>
      <c r="AK120" s="29">
        <f t="shared" si="58"/>
        <v>741.11570999877586</v>
      </c>
      <c r="AL120" s="29">
        <f t="shared" si="59"/>
        <v>8893.3885199853103</v>
      </c>
      <c r="AM120" s="29">
        <f t="shared" si="60"/>
        <v>2911.5260035666197</v>
      </c>
      <c r="AN120" s="30">
        <f t="shared" si="61"/>
        <v>34938.312042799436</v>
      </c>
      <c r="AO120" s="29">
        <f t="shared" si="62"/>
        <v>72.788150089165484</v>
      </c>
      <c r="AP120" s="119">
        <f t="shared" si="63"/>
        <v>873.45780106998586</v>
      </c>
      <c r="AQ120" s="99"/>
      <c r="AR120" s="13">
        <f t="shared" si="64"/>
        <v>0</v>
      </c>
      <c r="AS120" s="11">
        <f t="shared" si="65"/>
        <v>0</v>
      </c>
      <c r="AT120" s="11">
        <f t="shared" si="66"/>
        <v>0</v>
      </c>
      <c r="AU120" s="11">
        <f t="shared" si="67"/>
        <v>0</v>
      </c>
      <c r="AV120" s="19" t="str">
        <f t="shared" si="49"/>
        <v>Set</v>
      </c>
      <c r="AW120" s="106">
        <f t="shared" si="50"/>
        <v>110</v>
      </c>
      <c r="AX120" s="107">
        <f t="shared" si="68"/>
        <v>0</v>
      </c>
    </row>
    <row r="121" spans="1:64" ht="55.05" customHeight="1" x14ac:dyDescent="0.3">
      <c r="A121" s="18">
        <v>13</v>
      </c>
      <c r="B121" s="34" t="s">
        <v>683</v>
      </c>
      <c r="C121" s="38" t="s">
        <v>306</v>
      </c>
      <c r="D121" s="45">
        <v>346</v>
      </c>
      <c r="E121" s="154"/>
      <c r="F121" s="159" t="s">
        <v>743</v>
      </c>
      <c r="G121" s="160">
        <v>59</v>
      </c>
      <c r="H121" s="156" t="s">
        <v>20</v>
      </c>
      <c r="I121" s="37">
        <v>1.5</v>
      </c>
      <c r="J121" s="29">
        <f t="shared" si="73"/>
        <v>1500</v>
      </c>
      <c r="K121" s="38">
        <v>210</v>
      </c>
      <c r="L121" s="38">
        <v>100</v>
      </c>
      <c r="M121" s="39">
        <v>160</v>
      </c>
      <c r="N121" s="29">
        <v>57.5</v>
      </c>
      <c r="O121" s="125" t="s">
        <v>30</v>
      </c>
      <c r="P121" s="126" t="s">
        <v>737</v>
      </c>
      <c r="Q121" s="38" t="s">
        <v>737</v>
      </c>
      <c r="R121" s="38" t="s">
        <v>737</v>
      </c>
      <c r="S121" s="38" t="s">
        <v>737</v>
      </c>
      <c r="T121" s="41" t="s">
        <v>737</v>
      </c>
      <c r="U121" s="127" t="s">
        <v>737</v>
      </c>
      <c r="V121" s="135">
        <v>6224010803466</v>
      </c>
      <c r="W121" s="44" t="s">
        <v>51</v>
      </c>
      <c r="X121" s="42">
        <v>0</v>
      </c>
      <c r="Y121" s="136">
        <v>12</v>
      </c>
      <c r="Z121" s="133" t="s">
        <v>751</v>
      </c>
      <c r="AA121" s="65">
        <v>12</v>
      </c>
      <c r="AB121" s="35" t="str">
        <f t="shared" si="70"/>
        <v>Adet</v>
      </c>
      <c r="AC121" s="38">
        <v>40</v>
      </c>
      <c r="AD121" s="38">
        <v>27.500000000000004</v>
      </c>
      <c r="AE121" s="38">
        <v>33</v>
      </c>
      <c r="AF121" s="68">
        <f t="shared" si="72"/>
        <v>3.6300000000000006E-2</v>
      </c>
      <c r="AG121" s="37">
        <f t="shared" si="52"/>
        <v>0.69000000000000006</v>
      </c>
      <c r="AH121" s="114">
        <v>1.84</v>
      </c>
      <c r="AI121" s="118">
        <v>1000</v>
      </c>
      <c r="AJ121" s="29">
        <f t="shared" si="57"/>
        <v>12000</v>
      </c>
      <c r="AK121" s="29">
        <f>28/AF121</f>
        <v>771.34986225895307</v>
      </c>
      <c r="AL121" s="29">
        <f>AK121*AA121</f>
        <v>9256.1983471074363</v>
      </c>
      <c r="AM121" s="29">
        <f>110/AF121</f>
        <v>3030.30303030303</v>
      </c>
      <c r="AN121" s="30">
        <f>AM121*AA121</f>
        <v>36363.63636363636</v>
      </c>
      <c r="AO121" s="29">
        <f>(1*1.1*2.5)/AF121</f>
        <v>75.757575757575751</v>
      </c>
      <c r="AP121" s="119">
        <f>AO121*AA121</f>
        <v>909.09090909090901</v>
      </c>
      <c r="AQ121" s="99"/>
      <c r="AR121" s="13">
        <f>AQ121*AA121</f>
        <v>0</v>
      </c>
      <c r="AS121" s="11">
        <f>AG121*AQ121</f>
        <v>0</v>
      </c>
      <c r="AT121" s="11">
        <f>AH121*AQ121</f>
        <v>0</v>
      </c>
      <c r="AU121" s="11">
        <f>AQ121*AF121</f>
        <v>0</v>
      </c>
      <c r="AV121" s="19" t="str">
        <f t="shared" si="49"/>
        <v>Adet</v>
      </c>
      <c r="AW121" s="106">
        <f t="shared" si="50"/>
        <v>59</v>
      </c>
      <c r="AX121" s="107">
        <f t="shared" ref="AX121" si="75">AW121*AR121</f>
        <v>0</v>
      </c>
      <c r="BK121" s="7"/>
      <c r="BL121" s="7"/>
    </row>
    <row r="122" spans="1:64" ht="55.05" customHeight="1" x14ac:dyDescent="0.3">
      <c r="A122" s="18">
        <v>14</v>
      </c>
      <c r="B122" s="34" t="s">
        <v>311</v>
      </c>
      <c r="C122" s="38" t="s">
        <v>277</v>
      </c>
      <c r="D122" s="45" t="s">
        <v>312</v>
      </c>
      <c r="E122" s="154"/>
      <c r="F122" s="159" t="s">
        <v>743</v>
      </c>
      <c r="G122" s="160">
        <v>128</v>
      </c>
      <c r="H122" s="156" t="s">
        <v>20</v>
      </c>
      <c r="I122" s="37">
        <v>7</v>
      </c>
      <c r="J122" s="29">
        <f t="shared" si="73"/>
        <v>7000</v>
      </c>
      <c r="K122" s="38">
        <v>250</v>
      </c>
      <c r="L122" s="38">
        <v>180</v>
      </c>
      <c r="M122" s="39">
        <v>240</v>
      </c>
      <c r="N122" s="29">
        <v>267</v>
      </c>
      <c r="O122" s="124" t="s">
        <v>30</v>
      </c>
      <c r="P122" s="126" t="s">
        <v>77</v>
      </c>
      <c r="Q122" s="38" t="s">
        <v>737</v>
      </c>
      <c r="R122" s="38" t="s">
        <v>737</v>
      </c>
      <c r="S122" s="38" t="s">
        <v>737</v>
      </c>
      <c r="T122" s="41" t="s">
        <v>737</v>
      </c>
      <c r="U122" s="127" t="s">
        <v>737</v>
      </c>
      <c r="V122" s="135">
        <v>6224009300662</v>
      </c>
      <c r="W122" s="44" t="s">
        <v>51</v>
      </c>
      <c r="X122" s="42">
        <v>0</v>
      </c>
      <c r="Y122" s="136">
        <v>12</v>
      </c>
      <c r="Z122" s="133" t="s">
        <v>751</v>
      </c>
      <c r="AA122" s="67">
        <v>12</v>
      </c>
      <c r="AB122" s="35" t="str">
        <f t="shared" si="70"/>
        <v>Adet</v>
      </c>
      <c r="AC122" s="38">
        <v>70.5</v>
      </c>
      <c r="AD122" s="38">
        <v>34.5</v>
      </c>
      <c r="AE122" s="38">
        <v>48</v>
      </c>
      <c r="AF122" s="68">
        <f t="shared" si="72"/>
        <v>0.116748</v>
      </c>
      <c r="AG122" s="37">
        <f t="shared" si="52"/>
        <v>3.2040000000000002</v>
      </c>
      <c r="AH122" s="114">
        <v>4.3</v>
      </c>
      <c r="AI122" s="118">
        <f t="shared" si="56"/>
        <v>582.45109123925033</v>
      </c>
      <c r="AJ122" s="29">
        <f t="shared" si="57"/>
        <v>6989.4130948710044</v>
      </c>
      <c r="AK122" s="29">
        <f t="shared" si="58"/>
        <v>239.83280227498543</v>
      </c>
      <c r="AL122" s="29">
        <f t="shared" si="59"/>
        <v>2877.9936272998252</v>
      </c>
      <c r="AM122" s="29">
        <f t="shared" si="60"/>
        <v>942.20029465172843</v>
      </c>
      <c r="AN122" s="30">
        <f t="shared" si="61"/>
        <v>11306.40353582074</v>
      </c>
      <c r="AO122" s="29">
        <f t="shared" si="62"/>
        <v>23.555007366293211</v>
      </c>
      <c r="AP122" s="119">
        <f t="shared" si="63"/>
        <v>282.66008839551853</v>
      </c>
      <c r="AQ122" s="99"/>
      <c r="AR122" s="13">
        <f t="shared" si="64"/>
        <v>0</v>
      </c>
      <c r="AS122" s="11">
        <f t="shared" si="65"/>
        <v>0</v>
      </c>
      <c r="AT122" s="11">
        <f t="shared" si="66"/>
        <v>0</v>
      </c>
      <c r="AU122" s="11">
        <f t="shared" si="67"/>
        <v>0</v>
      </c>
      <c r="AV122" s="19" t="str">
        <f t="shared" si="49"/>
        <v>Adet</v>
      </c>
      <c r="AW122" s="106">
        <f t="shared" si="50"/>
        <v>128</v>
      </c>
      <c r="AX122" s="107">
        <f t="shared" si="68"/>
        <v>0</v>
      </c>
    </row>
    <row r="123" spans="1:64" ht="55.05" customHeight="1" x14ac:dyDescent="0.3">
      <c r="A123" s="18">
        <v>15</v>
      </c>
      <c r="B123" s="34" t="s">
        <v>313</v>
      </c>
      <c r="C123" s="38" t="s">
        <v>277</v>
      </c>
      <c r="D123" s="45" t="s">
        <v>314</v>
      </c>
      <c r="E123" s="154"/>
      <c r="F123" s="159" t="s">
        <v>743</v>
      </c>
      <c r="G123" s="160">
        <v>108</v>
      </c>
      <c r="H123" s="156" t="s">
        <v>20</v>
      </c>
      <c r="I123" s="37">
        <v>3</v>
      </c>
      <c r="J123" s="29">
        <f t="shared" si="73"/>
        <v>3000</v>
      </c>
      <c r="K123" s="38">
        <v>230</v>
      </c>
      <c r="L123" s="38">
        <v>190</v>
      </c>
      <c r="M123" s="39">
        <v>150</v>
      </c>
      <c r="N123" s="29">
        <v>248</v>
      </c>
      <c r="O123" s="124" t="s">
        <v>30</v>
      </c>
      <c r="P123" s="126" t="s">
        <v>737</v>
      </c>
      <c r="Q123" s="38" t="s">
        <v>737</v>
      </c>
      <c r="R123" s="38" t="s">
        <v>737</v>
      </c>
      <c r="S123" s="38" t="s">
        <v>737</v>
      </c>
      <c r="T123" s="41" t="s">
        <v>737</v>
      </c>
      <c r="U123" s="127" t="s">
        <v>737</v>
      </c>
      <c r="V123" s="135">
        <v>6224009300761</v>
      </c>
      <c r="W123" s="44" t="s">
        <v>51</v>
      </c>
      <c r="X123" s="42">
        <v>0</v>
      </c>
      <c r="Y123" s="136">
        <v>12</v>
      </c>
      <c r="Z123" s="133" t="s">
        <v>751</v>
      </c>
      <c r="AA123" s="67">
        <v>12</v>
      </c>
      <c r="AB123" s="35" t="str">
        <f t="shared" si="70"/>
        <v>Adet</v>
      </c>
      <c r="AC123" s="38">
        <v>65</v>
      </c>
      <c r="AD123" s="38">
        <v>35.5</v>
      </c>
      <c r="AE123" s="38">
        <v>33.5</v>
      </c>
      <c r="AF123" s="68">
        <f t="shared" si="72"/>
        <v>7.7301250000000002E-2</v>
      </c>
      <c r="AG123" s="37">
        <f t="shared" si="52"/>
        <v>2.976</v>
      </c>
      <c r="AH123" s="114">
        <v>3.6</v>
      </c>
      <c r="AI123" s="118">
        <f t="shared" si="56"/>
        <v>879.67529632444496</v>
      </c>
      <c r="AJ123" s="29">
        <f t="shared" si="57"/>
        <v>10556.10355589334</v>
      </c>
      <c r="AK123" s="29">
        <f t="shared" si="58"/>
        <v>362.21923966300676</v>
      </c>
      <c r="AL123" s="29">
        <f t="shared" si="59"/>
        <v>4346.6308759560816</v>
      </c>
      <c r="AM123" s="29">
        <f t="shared" si="60"/>
        <v>1423.004155818955</v>
      </c>
      <c r="AN123" s="30">
        <f t="shared" si="61"/>
        <v>17076.04986982746</v>
      </c>
      <c r="AO123" s="29">
        <f t="shared" si="62"/>
        <v>35.575103895473873</v>
      </c>
      <c r="AP123" s="119">
        <f t="shared" si="63"/>
        <v>426.90124674568648</v>
      </c>
      <c r="AQ123" s="99"/>
      <c r="AR123" s="13">
        <f t="shared" si="64"/>
        <v>0</v>
      </c>
      <c r="AS123" s="11">
        <f t="shared" si="65"/>
        <v>0</v>
      </c>
      <c r="AT123" s="11">
        <f t="shared" si="66"/>
        <v>0</v>
      </c>
      <c r="AU123" s="11">
        <f t="shared" si="67"/>
        <v>0</v>
      </c>
      <c r="AV123" s="19" t="str">
        <f t="shared" si="49"/>
        <v>Adet</v>
      </c>
      <c r="AW123" s="106">
        <f t="shared" si="50"/>
        <v>108</v>
      </c>
      <c r="AX123" s="107">
        <f t="shared" si="68"/>
        <v>0</v>
      </c>
    </row>
    <row r="124" spans="1:64" ht="55.05" customHeight="1" x14ac:dyDescent="0.3">
      <c r="A124" s="18">
        <v>16</v>
      </c>
      <c r="B124" s="34" t="s">
        <v>315</v>
      </c>
      <c r="C124" s="38" t="s">
        <v>277</v>
      </c>
      <c r="D124" s="45" t="s">
        <v>316</v>
      </c>
      <c r="E124" s="154"/>
      <c r="F124" s="159" t="s">
        <v>97</v>
      </c>
      <c r="G124" s="160">
        <v>108</v>
      </c>
      <c r="H124" s="156" t="s">
        <v>20</v>
      </c>
      <c r="I124" s="37">
        <v>1.1000000000000001</v>
      </c>
      <c r="J124" s="29">
        <f t="shared" si="73"/>
        <v>1100</v>
      </c>
      <c r="K124" s="38">
        <v>200</v>
      </c>
      <c r="L124" s="38">
        <v>155</v>
      </c>
      <c r="M124" s="39">
        <v>70</v>
      </c>
      <c r="N124" s="29">
        <v>239</v>
      </c>
      <c r="O124" s="125" t="s">
        <v>30</v>
      </c>
      <c r="P124" s="126" t="s">
        <v>737</v>
      </c>
      <c r="Q124" s="38" t="s">
        <v>734</v>
      </c>
      <c r="R124" s="38" t="s">
        <v>737</v>
      </c>
      <c r="S124" s="38" t="s">
        <v>737</v>
      </c>
      <c r="T124" s="41" t="s">
        <v>77</v>
      </c>
      <c r="U124" s="127" t="s">
        <v>737</v>
      </c>
      <c r="V124" s="135">
        <v>6224009300884</v>
      </c>
      <c r="W124" s="44" t="s">
        <v>51</v>
      </c>
      <c r="X124" s="42">
        <v>0</v>
      </c>
      <c r="Y124" s="136">
        <v>12</v>
      </c>
      <c r="Z124" s="133" t="s">
        <v>751</v>
      </c>
      <c r="AA124" s="67">
        <v>12</v>
      </c>
      <c r="AB124" s="35" t="str">
        <f t="shared" si="70"/>
        <v>Set</v>
      </c>
      <c r="AC124" s="38">
        <v>48</v>
      </c>
      <c r="AD124" s="38">
        <v>42.199999999999996</v>
      </c>
      <c r="AE124" s="38">
        <v>29.7</v>
      </c>
      <c r="AF124" s="68">
        <f t="shared" si="72"/>
        <v>6.0160319999999989E-2</v>
      </c>
      <c r="AG124" s="37">
        <f t="shared" si="52"/>
        <v>2.8679999999999999</v>
      </c>
      <c r="AH124" s="114">
        <v>3.55</v>
      </c>
      <c r="AI124" s="118">
        <f t="shared" si="56"/>
        <v>1130.3131366322521</v>
      </c>
      <c r="AJ124" s="29">
        <f t="shared" si="57"/>
        <v>13563.757639587024</v>
      </c>
      <c r="AK124" s="29">
        <f t="shared" si="58"/>
        <v>465.42305626033914</v>
      </c>
      <c r="AL124" s="29">
        <f t="shared" si="59"/>
        <v>5585.0766751240699</v>
      </c>
      <c r="AM124" s="29">
        <f t="shared" si="60"/>
        <v>1828.4477210227608</v>
      </c>
      <c r="AN124" s="30">
        <f t="shared" si="61"/>
        <v>21941.37265227313</v>
      </c>
      <c r="AO124" s="29">
        <f t="shared" si="62"/>
        <v>45.711193025569024</v>
      </c>
      <c r="AP124" s="119">
        <f t="shared" si="63"/>
        <v>548.53431630682826</v>
      </c>
      <c r="AQ124" s="99"/>
      <c r="AR124" s="13">
        <f t="shared" si="64"/>
        <v>0</v>
      </c>
      <c r="AS124" s="11">
        <f t="shared" si="65"/>
        <v>0</v>
      </c>
      <c r="AT124" s="11">
        <f t="shared" si="66"/>
        <v>0</v>
      </c>
      <c r="AU124" s="11">
        <f t="shared" si="67"/>
        <v>0</v>
      </c>
      <c r="AV124" s="19" t="str">
        <f t="shared" si="49"/>
        <v>Set</v>
      </c>
      <c r="AW124" s="106">
        <f t="shared" si="50"/>
        <v>108</v>
      </c>
      <c r="AX124" s="107">
        <f t="shared" si="68"/>
        <v>0</v>
      </c>
    </row>
    <row r="125" spans="1:64" ht="55.05" customHeight="1" x14ac:dyDescent="0.3">
      <c r="A125" s="18">
        <v>17</v>
      </c>
      <c r="B125" s="34" t="s">
        <v>317</v>
      </c>
      <c r="C125" s="38" t="s">
        <v>277</v>
      </c>
      <c r="D125" s="43" t="s">
        <v>318</v>
      </c>
      <c r="E125" s="154"/>
      <c r="F125" s="159" t="s">
        <v>97</v>
      </c>
      <c r="G125" s="160">
        <v>108</v>
      </c>
      <c r="H125" s="156" t="s">
        <v>20</v>
      </c>
      <c r="I125" s="37">
        <v>1.1000000000000001</v>
      </c>
      <c r="J125" s="29">
        <f t="shared" si="73"/>
        <v>1100</v>
      </c>
      <c r="K125" s="38">
        <v>230</v>
      </c>
      <c r="L125" s="38">
        <v>160</v>
      </c>
      <c r="M125" s="39">
        <v>80</v>
      </c>
      <c r="N125" s="29">
        <v>231</v>
      </c>
      <c r="O125" s="124" t="s">
        <v>30</v>
      </c>
      <c r="P125" s="126" t="s">
        <v>737</v>
      </c>
      <c r="Q125" s="38" t="s">
        <v>737</v>
      </c>
      <c r="R125" s="38" t="s">
        <v>737</v>
      </c>
      <c r="S125" s="38" t="s">
        <v>737</v>
      </c>
      <c r="T125" s="41" t="s">
        <v>737</v>
      </c>
      <c r="U125" s="127" t="s">
        <v>737</v>
      </c>
      <c r="V125" s="135">
        <v>6224009300778</v>
      </c>
      <c r="W125" s="44" t="s">
        <v>51</v>
      </c>
      <c r="X125" s="42">
        <v>0</v>
      </c>
      <c r="Y125" s="136">
        <v>12</v>
      </c>
      <c r="Z125" s="133" t="s">
        <v>751</v>
      </c>
      <c r="AA125" s="67">
        <v>12</v>
      </c>
      <c r="AB125" s="35" t="str">
        <f t="shared" si="70"/>
        <v>Set</v>
      </c>
      <c r="AC125" s="38">
        <v>45.7</v>
      </c>
      <c r="AD125" s="38">
        <v>33.5</v>
      </c>
      <c r="AE125" s="38">
        <v>33</v>
      </c>
      <c r="AF125" s="68">
        <f t="shared" si="72"/>
        <v>5.0521350000000007E-2</v>
      </c>
      <c r="AG125" s="37">
        <f t="shared" si="52"/>
        <v>2.7720000000000002</v>
      </c>
      <c r="AH125" s="114">
        <v>3.44</v>
      </c>
      <c r="AI125" s="118">
        <f t="shared" si="56"/>
        <v>1345.9656165165813</v>
      </c>
      <c r="AJ125" s="29">
        <f t="shared" si="57"/>
        <v>16151.587398198975</v>
      </c>
      <c r="AK125" s="29">
        <f t="shared" si="58"/>
        <v>554.22113621271001</v>
      </c>
      <c r="AL125" s="29">
        <f t="shared" si="59"/>
        <v>6650.6536345525201</v>
      </c>
      <c r="AM125" s="29">
        <f t="shared" si="60"/>
        <v>2177.2973208356466</v>
      </c>
      <c r="AN125" s="30">
        <f t="shared" si="61"/>
        <v>26127.567850027757</v>
      </c>
      <c r="AO125" s="29">
        <f t="shared" si="62"/>
        <v>54.43243302089116</v>
      </c>
      <c r="AP125" s="119">
        <f t="shared" si="63"/>
        <v>653.18919625069395</v>
      </c>
      <c r="AQ125" s="99"/>
      <c r="AR125" s="13">
        <f t="shared" si="64"/>
        <v>0</v>
      </c>
      <c r="AS125" s="11">
        <f t="shared" si="65"/>
        <v>0</v>
      </c>
      <c r="AT125" s="11">
        <f t="shared" si="66"/>
        <v>0</v>
      </c>
      <c r="AU125" s="11">
        <f t="shared" si="67"/>
        <v>0</v>
      </c>
      <c r="AV125" s="19" t="str">
        <f t="shared" si="49"/>
        <v>Set</v>
      </c>
      <c r="AW125" s="106">
        <f t="shared" si="50"/>
        <v>108</v>
      </c>
      <c r="AX125" s="107">
        <f t="shared" si="68"/>
        <v>0</v>
      </c>
    </row>
    <row r="126" spans="1:64" ht="55.05" customHeight="1" x14ac:dyDescent="0.3">
      <c r="A126" s="18">
        <v>18</v>
      </c>
      <c r="B126" s="34" t="s">
        <v>319</v>
      </c>
      <c r="C126" s="38" t="s">
        <v>115</v>
      </c>
      <c r="D126" s="45" t="s">
        <v>320</v>
      </c>
      <c r="E126" s="154"/>
      <c r="F126" s="159" t="s">
        <v>97</v>
      </c>
      <c r="G126" s="160">
        <v>94</v>
      </c>
      <c r="H126" s="156" t="s">
        <v>20</v>
      </c>
      <c r="I126" s="44" t="s">
        <v>321</v>
      </c>
      <c r="J126" s="30" t="s">
        <v>322</v>
      </c>
      <c r="K126" s="40" t="s">
        <v>323</v>
      </c>
      <c r="L126" s="40" t="s">
        <v>323</v>
      </c>
      <c r="M126" s="42" t="s">
        <v>324</v>
      </c>
      <c r="N126" s="29">
        <v>235</v>
      </c>
      <c r="O126" s="124" t="s">
        <v>30</v>
      </c>
      <c r="P126" s="126" t="s">
        <v>737</v>
      </c>
      <c r="Q126" s="38" t="s">
        <v>737</v>
      </c>
      <c r="R126" s="38" t="s">
        <v>737</v>
      </c>
      <c r="S126" s="38" t="s">
        <v>737</v>
      </c>
      <c r="T126" s="41" t="s">
        <v>737</v>
      </c>
      <c r="U126" s="127" t="s">
        <v>737</v>
      </c>
      <c r="V126" s="135">
        <v>6224008616658</v>
      </c>
      <c r="W126" s="44" t="s">
        <v>53</v>
      </c>
      <c r="X126" s="42">
        <v>0</v>
      </c>
      <c r="Y126" s="136">
        <v>24</v>
      </c>
      <c r="Z126" s="133" t="s">
        <v>751</v>
      </c>
      <c r="AA126" s="67">
        <v>24</v>
      </c>
      <c r="AB126" s="35" t="str">
        <f t="shared" si="70"/>
        <v>Set</v>
      </c>
      <c r="AC126" s="38">
        <v>57.499999999999993</v>
      </c>
      <c r="AD126" s="38">
        <v>38.5</v>
      </c>
      <c r="AE126" s="38">
        <v>32.300000000000004</v>
      </c>
      <c r="AF126" s="68">
        <f t="shared" si="72"/>
        <v>7.1504125000000002E-2</v>
      </c>
      <c r="AG126" s="37">
        <f t="shared" si="52"/>
        <v>5.64</v>
      </c>
      <c r="AH126" s="114">
        <v>7.12</v>
      </c>
      <c r="AI126" s="118">
        <f t="shared" si="56"/>
        <v>950.99408600552761</v>
      </c>
      <c r="AJ126" s="29">
        <f t="shared" si="57"/>
        <v>22823.858064132663</v>
      </c>
      <c r="AK126" s="29">
        <f t="shared" si="58"/>
        <v>391.58580011992314</v>
      </c>
      <c r="AL126" s="29">
        <f t="shared" si="59"/>
        <v>9398.0592028781557</v>
      </c>
      <c r="AM126" s="29">
        <f t="shared" si="60"/>
        <v>1538.3727861854125</v>
      </c>
      <c r="AN126" s="30">
        <f t="shared" si="61"/>
        <v>36920.946868449901</v>
      </c>
      <c r="AO126" s="29">
        <f t="shared" si="62"/>
        <v>38.459319654635308</v>
      </c>
      <c r="AP126" s="119">
        <f t="shared" si="63"/>
        <v>923.0236717112474</v>
      </c>
      <c r="AQ126" s="99"/>
      <c r="AR126" s="13">
        <f t="shared" si="64"/>
        <v>0</v>
      </c>
      <c r="AS126" s="11">
        <f t="shared" si="65"/>
        <v>0</v>
      </c>
      <c r="AT126" s="11">
        <f t="shared" si="66"/>
        <v>0</v>
      </c>
      <c r="AU126" s="11">
        <f t="shared" si="67"/>
        <v>0</v>
      </c>
      <c r="AV126" s="19" t="str">
        <f t="shared" si="49"/>
        <v>Set</v>
      </c>
      <c r="AW126" s="106">
        <f t="shared" si="50"/>
        <v>94</v>
      </c>
      <c r="AX126" s="107">
        <f t="shared" si="68"/>
        <v>0</v>
      </c>
    </row>
    <row r="127" spans="1:64" ht="55.05" customHeight="1" x14ac:dyDescent="0.3">
      <c r="A127" s="18">
        <v>19</v>
      </c>
      <c r="B127" s="34" t="s">
        <v>325</v>
      </c>
      <c r="C127" s="38" t="s">
        <v>115</v>
      </c>
      <c r="D127" s="45" t="s">
        <v>326</v>
      </c>
      <c r="E127" s="154"/>
      <c r="F127" s="159" t="s">
        <v>97</v>
      </c>
      <c r="G127" s="160">
        <v>78</v>
      </c>
      <c r="H127" s="156" t="s">
        <v>20</v>
      </c>
      <c r="I127" s="37" t="s">
        <v>327</v>
      </c>
      <c r="J127" s="29">
        <v>700</v>
      </c>
      <c r="K127" s="38">
        <v>140</v>
      </c>
      <c r="L127" s="38">
        <v>140</v>
      </c>
      <c r="M127" s="39">
        <v>70</v>
      </c>
      <c r="N127" s="29">
        <v>193</v>
      </c>
      <c r="O127" s="125" t="s">
        <v>30</v>
      </c>
      <c r="P127" s="126" t="s">
        <v>737</v>
      </c>
      <c r="Q127" s="38" t="s">
        <v>737</v>
      </c>
      <c r="R127" s="38" t="s">
        <v>737</v>
      </c>
      <c r="S127" s="38" t="s">
        <v>737</v>
      </c>
      <c r="T127" s="41" t="s">
        <v>737</v>
      </c>
      <c r="U127" s="127" t="s">
        <v>737</v>
      </c>
      <c r="V127" s="135">
        <v>6224008616160</v>
      </c>
      <c r="W127" s="44" t="s">
        <v>51</v>
      </c>
      <c r="X127" s="42">
        <v>0</v>
      </c>
      <c r="Y127" s="136">
        <v>24</v>
      </c>
      <c r="Z127" s="133" t="s">
        <v>751</v>
      </c>
      <c r="AA127" s="67">
        <v>24</v>
      </c>
      <c r="AB127" s="35" t="str">
        <f t="shared" si="70"/>
        <v>Set</v>
      </c>
      <c r="AC127" s="38">
        <v>42.5</v>
      </c>
      <c r="AD127" s="38">
        <v>28.7</v>
      </c>
      <c r="AE127" s="38">
        <v>39</v>
      </c>
      <c r="AF127" s="68">
        <f t="shared" si="72"/>
        <v>4.7570250000000001E-2</v>
      </c>
      <c r="AG127" s="37">
        <f t="shared" si="52"/>
        <v>4.6319999999999997</v>
      </c>
      <c r="AH127" s="114">
        <v>4.9000000000000004</v>
      </c>
      <c r="AI127" s="118">
        <f t="shared" si="56"/>
        <v>1429.4648440989904</v>
      </c>
      <c r="AJ127" s="29">
        <f t="shared" si="57"/>
        <v>34307.15625837577</v>
      </c>
      <c r="AK127" s="29">
        <f t="shared" si="58"/>
        <v>588.6031710995843</v>
      </c>
      <c r="AL127" s="29">
        <f t="shared" si="59"/>
        <v>14126.476106390022</v>
      </c>
      <c r="AM127" s="29">
        <f t="shared" si="60"/>
        <v>2312.3696007483668</v>
      </c>
      <c r="AN127" s="30">
        <f t="shared" si="61"/>
        <v>55496.870417960803</v>
      </c>
      <c r="AO127" s="29">
        <f t="shared" si="62"/>
        <v>57.809240018709168</v>
      </c>
      <c r="AP127" s="119">
        <f t="shared" si="63"/>
        <v>1387.42176044902</v>
      </c>
      <c r="AQ127" s="99"/>
      <c r="AR127" s="13">
        <f t="shared" si="64"/>
        <v>0</v>
      </c>
      <c r="AS127" s="11">
        <f t="shared" si="65"/>
        <v>0</v>
      </c>
      <c r="AT127" s="11">
        <f t="shared" si="66"/>
        <v>0</v>
      </c>
      <c r="AU127" s="11">
        <f t="shared" si="67"/>
        <v>0</v>
      </c>
      <c r="AV127" s="19" t="str">
        <f t="shared" si="49"/>
        <v>Set</v>
      </c>
      <c r="AW127" s="106">
        <f t="shared" si="50"/>
        <v>78</v>
      </c>
      <c r="AX127" s="107">
        <f t="shared" si="68"/>
        <v>0</v>
      </c>
    </row>
    <row r="128" spans="1:64" ht="55.05" customHeight="1" x14ac:dyDescent="0.3">
      <c r="A128" s="18">
        <v>20</v>
      </c>
      <c r="B128" s="34" t="s">
        <v>328</v>
      </c>
      <c r="C128" s="38" t="s">
        <v>115</v>
      </c>
      <c r="D128" s="45" t="s">
        <v>329</v>
      </c>
      <c r="E128" s="154"/>
      <c r="F128" s="159" t="s">
        <v>97</v>
      </c>
      <c r="G128" s="160">
        <v>130</v>
      </c>
      <c r="H128" s="156" t="s">
        <v>20</v>
      </c>
      <c r="I128" s="37" t="s">
        <v>330</v>
      </c>
      <c r="J128" s="29">
        <v>1000</v>
      </c>
      <c r="K128" s="38">
        <v>180</v>
      </c>
      <c r="L128" s="38">
        <v>180</v>
      </c>
      <c r="M128" s="39">
        <v>90</v>
      </c>
      <c r="N128" s="29">
        <v>316</v>
      </c>
      <c r="O128" s="125" t="s">
        <v>30</v>
      </c>
      <c r="P128" s="126" t="s">
        <v>737</v>
      </c>
      <c r="Q128" s="38" t="s">
        <v>737</v>
      </c>
      <c r="R128" s="38" t="s">
        <v>737</v>
      </c>
      <c r="S128" s="38" t="s">
        <v>737</v>
      </c>
      <c r="T128" s="41" t="s">
        <v>737</v>
      </c>
      <c r="U128" s="127" t="s">
        <v>737</v>
      </c>
      <c r="V128" s="135">
        <v>6224008616184</v>
      </c>
      <c r="W128" s="44" t="s">
        <v>53</v>
      </c>
      <c r="X128" s="42">
        <v>0</v>
      </c>
      <c r="Y128" s="136">
        <v>12</v>
      </c>
      <c r="Z128" s="133" t="s">
        <v>751</v>
      </c>
      <c r="AA128" s="67">
        <v>12</v>
      </c>
      <c r="AB128" s="35" t="str">
        <f t="shared" si="70"/>
        <v>Set</v>
      </c>
      <c r="AC128" s="38">
        <v>36.5</v>
      </c>
      <c r="AD128" s="38">
        <v>36.5</v>
      </c>
      <c r="AE128" s="38">
        <v>38</v>
      </c>
      <c r="AF128" s="68">
        <f t="shared" si="72"/>
        <v>5.0625499999999997E-2</v>
      </c>
      <c r="AG128" s="37">
        <f t="shared" si="52"/>
        <v>3.7919999999999998</v>
      </c>
      <c r="AH128" s="114">
        <v>4.5</v>
      </c>
      <c r="AI128" s="118">
        <f t="shared" si="56"/>
        <v>1343.1966104038479</v>
      </c>
      <c r="AJ128" s="29">
        <f t="shared" si="57"/>
        <v>16118.359324846175</v>
      </c>
      <c r="AK128" s="29">
        <f t="shared" si="58"/>
        <v>553.08095722511382</v>
      </c>
      <c r="AL128" s="29">
        <f t="shared" si="59"/>
        <v>6636.9714867013663</v>
      </c>
      <c r="AM128" s="29">
        <f t="shared" si="60"/>
        <v>2172.8180462415189</v>
      </c>
      <c r="AN128" s="30">
        <f t="shared" si="61"/>
        <v>26073.816554898229</v>
      </c>
      <c r="AO128" s="29">
        <f t="shared" si="62"/>
        <v>54.320451156037969</v>
      </c>
      <c r="AP128" s="119">
        <f t="shared" si="63"/>
        <v>651.84541387245565</v>
      </c>
      <c r="AQ128" s="99"/>
      <c r="AR128" s="13">
        <f t="shared" si="64"/>
        <v>0</v>
      </c>
      <c r="AS128" s="11">
        <f t="shared" si="65"/>
        <v>0</v>
      </c>
      <c r="AT128" s="11">
        <f t="shared" si="66"/>
        <v>0</v>
      </c>
      <c r="AU128" s="11">
        <f t="shared" si="67"/>
        <v>0</v>
      </c>
      <c r="AV128" s="19" t="str">
        <f t="shared" si="49"/>
        <v>Set</v>
      </c>
      <c r="AW128" s="106">
        <f t="shared" si="50"/>
        <v>130</v>
      </c>
      <c r="AX128" s="107">
        <f t="shared" si="68"/>
        <v>0</v>
      </c>
    </row>
    <row r="129" spans="1:52" ht="55.05" customHeight="1" x14ac:dyDescent="0.3">
      <c r="A129" s="18">
        <v>21</v>
      </c>
      <c r="B129" s="34" t="s">
        <v>331</v>
      </c>
      <c r="C129" s="38" t="s">
        <v>115</v>
      </c>
      <c r="D129" s="45" t="s">
        <v>332</v>
      </c>
      <c r="E129" s="154"/>
      <c r="F129" s="159" t="s">
        <v>97</v>
      </c>
      <c r="G129" s="160">
        <v>151</v>
      </c>
      <c r="H129" s="156" t="s">
        <v>20</v>
      </c>
      <c r="I129" s="44" t="s">
        <v>333</v>
      </c>
      <c r="J129" s="30" t="s">
        <v>334</v>
      </c>
      <c r="K129" s="40" t="s">
        <v>335</v>
      </c>
      <c r="L129" s="40" t="s">
        <v>335</v>
      </c>
      <c r="M129" s="42" t="s">
        <v>336</v>
      </c>
      <c r="N129" s="29">
        <v>337</v>
      </c>
      <c r="O129" s="124" t="s">
        <v>30</v>
      </c>
      <c r="P129" s="126" t="s">
        <v>737</v>
      </c>
      <c r="Q129" s="38" t="s">
        <v>737</v>
      </c>
      <c r="R129" s="38" t="s">
        <v>737</v>
      </c>
      <c r="S129" s="38" t="s">
        <v>737</v>
      </c>
      <c r="T129" s="41" t="s">
        <v>737</v>
      </c>
      <c r="U129" s="127" t="s">
        <v>737</v>
      </c>
      <c r="V129" s="135">
        <v>6224008616153</v>
      </c>
      <c r="W129" s="44" t="s">
        <v>53</v>
      </c>
      <c r="X129" s="42">
        <v>0</v>
      </c>
      <c r="Y129" s="136">
        <v>12</v>
      </c>
      <c r="Z129" s="133" t="s">
        <v>751</v>
      </c>
      <c r="AA129" s="67">
        <v>12</v>
      </c>
      <c r="AB129" s="35" t="str">
        <f t="shared" si="70"/>
        <v>Set</v>
      </c>
      <c r="AC129" s="38">
        <v>45</v>
      </c>
      <c r="AD129" s="38">
        <v>45</v>
      </c>
      <c r="AE129" s="38">
        <v>31.2</v>
      </c>
      <c r="AF129" s="68">
        <f t="shared" si="72"/>
        <v>6.318E-2</v>
      </c>
      <c r="AG129" s="37">
        <f t="shared" si="52"/>
        <v>4.0440000000000005</v>
      </c>
      <c r="AH129" s="114">
        <v>4.95</v>
      </c>
      <c r="AI129" s="118">
        <f t="shared" si="56"/>
        <v>1076.2899651788541</v>
      </c>
      <c r="AJ129" s="29">
        <f t="shared" si="57"/>
        <v>12915.47958214625</v>
      </c>
      <c r="AK129" s="29">
        <f t="shared" si="58"/>
        <v>443.17822095599871</v>
      </c>
      <c r="AL129" s="29">
        <f t="shared" si="59"/>
        <v>5318.1386514719843</v>
      </c>
      <c r="AM129" s="29">
        <f t="shared" si="60"/>
        <v>1741.0572966128523</v>
      </c>
      <c r="AN129" s="30">
        <f t="shared" si="61"/>
        <v>20892.687559354228</v>
      </c>
      <c r="AO129" s="29">
        <f t="shared" si="62"/>
        <v>43.526432415321302</v>
      </c>
      <c r="AP129" s="119">
        <f t="shared" si="63"/>
        <v>522.31718898385566</v>
      </c>
      <c r="AQ129" s="99"/>
      <c r="AR129" s="13">
        <f t="shared" si="64"/>
        <v>0</v>
      </c>
      <c r="AS129" s="11">
        <f t="shared" si="65"/>
        <v>0</v>
      </c>
      <c r="AT129" s="11">
        <f t="shared" si="66"/>
        <v>0</v>
      </c>
      <c r="AU129" s="11">
        <f t="shared" si="67"/>
        <v>0</v>
      </c>
      <c r="AV129" s="19" t="str">
        <f t="shared" si="49"/>
        <v>Set</v>
      </c>
      <c r="AW129" s="106">
        <f t="shared" si="50"/>
        <v>151</v>
      </c>
      <c r="AX129" s="107">
        <f t="shared" si="68"/>
        <v>0</v>
      </c>
    </row>
    <row r="130" spans="1:52" ht="55.05" customHeight="1" x14ac:dyDescent="0.3">
      <c r="A130" s="18">
        <v>22</v>
      </c>
      <c r="B130" s="34" t="s">
        <v>337</v>
      </c>
      <c r="C130" s="38" t="s">
        <v>115</v>
      </c>
      <c r="D130" s="45" t="s">
        <v>338</v>
      </c>
      <c r="E130" s="154"/>
      <c r="F130" s="159" t="s">
        <v>97</v>
      </c>
      <c r="G130" s="160">
        <v>94</v>
      </c>
      <c r="H130" s="156" t="s">
        <v>20</v>
      </c>
      <c r="I130" s="44" t="s">
        <v>339</v>
      </c>
      <c r="J130" s="30" t="s">
        <v>340</v>
      </c>
      <c r="K130" s="40" t="s">
        <v>341</v>
      </c>
      <c r="L130" s="40" t="s">
        <v>341</v>
      </c>
      <c r="M130" s="42" t="s">
        <v>342</v>
      </c>
      <c r="N130" s="29">
        <v>201</v>
      </c>
      <c r="O130" s="124" t="s">
        <v>30</v>
      </c>
      <c r="P130" s="126" t="s">
        <v>737</v>
      </c>
      <c r="Q130" s="38" t="s">
        <v>737</v>
      </c>
      <c r="R130" s="38" t="s">
        <v>737</v>
      </c>
      <c r="S130" s="38" t="s">
        <v>737</v>
      </c>
      <c r="T130" s="41" t="s">
        <v>737</v>
      </c>
      <c r="U130" s="127" t="s">
        <v>737</v>
      </c>
      <c r="V130" s="135">
        <v>6224008616177</v>
      </c>
      <c r="W130" s="44" t="s">
        <v>51</v>
      </c>
      <c r="X130" s="42">
        <v>0</v>
      </c>
      <c r="Y130" s="136">
        <v>24</v>
      </c>
      <c r="Z130" s="133" t="s">
        <v>751</v>
      </c>
      <c r="AA130" s="67">
        <v>24</v>
      </c>
      <c r="AB130" s="35" t="str">
        <f t="shared" si="70"/>
        <v>Set</v>
      </c>
      <c r="AC130" s="38">
        <v>54.500000000000007</v>
      </c>
      <c r="AD130" s="38">
        <v>36.5</v>
      </c>
      <c r="AE130" s="38">
        <v>34</v>
      </c>
      <c r="AF130" s="68">
        <f t="shared" si="72"/>
        <v>6.7634500000000014E-2</v>
      </c>
      <c r="AG130" s="37">
        <f t="shared" si="52"/>
        <v>4.8239999999999998</v>
      </c>
      <c r="AH130" s="114">
        <v>5.7</v>
      </c>
      <c r="AI130" s="118">
        <f t="shared" si="56"/>
        <v>1005.404046751288</v>
      </c>
      <c r="AJ130" s="29">
        <f t="shared" si="57"/>
        <v>24129.697122030913</v>
      </c>
      <c r="AK130" s="29">
        <f t="shared" si="58"/>
        <v>413.98990160347154</v>
      </c>
      <c r="AL130" s="29">
        <f t="shared" si="59"/>
        <v>9935.7576384833174</v>
      </c>
      <c r="AM130" s="29">
        <f t="shared" si="60"/>
        <v>1626.3888991564952</v>
      </c>
      <c r="AN130" s="30">
        <f t="shared" si="61"/>
        <v>39033.333579755883</v>
      </c>
      <c r="AO130" s="29">
        <f t="shared" si="62"/>
        <v>40.659722478912379</v>
      </c>
      <c r="AP130" s="119">
        <f t="shared" si="63"/>
        <v>975.83333949389703</v>
      </c>
      <c r="AQ130" s="99"/>
      <c r="AR130" s="13">
        <f t="shared" si="64"/>
        <v>0</v>
      </c>
      <c r="AS130" s="11">
        <f t="shared" si="65"/>
        <v>0</v>
      </c>
      <c r="AT130" s="11">
        <f t="shared" si="66"/>
        <v>0</v>
      </c>
      <c r="AU130" s="11">
        <f t="shared" si="67"/>
        <v>0</v>
      </c>
      <c r="AV130" s="19" t="str">
        <f t="shared" si="49"/>
        <v>Set</v>
      </c>
      <c r="AW130" s="106">
        <f t="shared" si="50"/>
        <v>94</v>
      </c>
      <c r="AX130" s="107">
        <f t="shared" si="68"/>
        <v>0</v>
      </c>
    </row>
    <row r="131" spans="1:52" ht="55.05" customHeight="1" x14ac:dyDescent="0.3">
      <c r="A131" s="18">
        <v>23</v>
      </c>
      <c r="B131" s="34" t="s">
        <v>343</v>
      </c>
      <c r="C131" s="38" t="s">
        <v>115</v>
      </c>
      <c r="D131" s="43" t="s">
        <v>344</v>
      </c>
      <c r="E131" s="154"/>
      <c r="F131" s="159" t="s">
        <v>97</v>
      </c>
      <c r="G131" s="160">
        <v>198</v>
      </c>
      <c r="H131" s="156" t="s">
        <v>20</v>
      </c>
      <c r="I131" s="44" t="s">
        <v>345</v>
      </c>
      <c r="J131" s="48" t="s">
        <v>346</v>
      </c>
      <c r="K131" s="40" t="s">
        <v>347</v>
      </c>
      <c r="L131" s="40" t="s">
        <v>347</v>
      </c>
      <c r="M131" s="42" t="s">
        <v>348</v>
      </c>
      <c r="N131" s="29">
        <v>729</v>
      </c>
      <c r="O131" s="124" t="s">
        <v>30</v>
      </c>
      <c r="P131" s="126" t="s">
        <v>737</v>
      </c>
      <c r="Q131" s="38" t="s">
        <v>734</v>
      </c>
      <c r="R131" s="38" t="s">
        <v>737</v>
      </c>
      <c r="S131" s="38" t="s">
        <v>737</v>
      </c>
      <c r="T131" s="38" t="s">
        <v>737</v>
      </c>
      <c r="U131" s="128" t="s">
        <v>737</v>
      </c>
      <c r="V131" s="135">
        <v>6224008616313</v>
      </c>
      <c r="W131" s="44" t="s">
        <v>53</v>
      </c>
      <c r="X131" s="42">
        <v>0</v>
      </c>
      <c r="Y131" s="136">
        <v>6</v>
      </c>
      <c r="Z131" s="133" t="s">
        <v>751</v>
      </c>
      <c r="AA131" s="67">
        <v>6</v>
      </c>
      <c r="AB131" s="35" t="str">
        <f t="shared" si="70"/>
        <v>Set</v>
      </c>
      <c r="AC131" s="38">
        <v>56.999999999999993</v>
      </c>
      <c r="AD131" s="38">
        <v>28.999999999999996</v>
      </c>
      <c r="AE131" s="38">
        <v>38.5</v>
      </c>
      <c r="AF131" s="68">
        <f t="shared" si="72"/>
        <v>6.3640499999999975E-2</v>
      </c>
      <c r="AG131" s="37">
        <f t="shared" si="52"/>
        <v>4.3739999999999997</v>
      </c>
      <c r="AH131" s="114">
        <v>5.2</v>
      </c>
      <c r="AI131" s="118">
        <f t="shared" si="56"/>
        <v>1068.5019759429927</v>
      </c>
      <c r="AJ131" s="29">
        <f t="shared" si="57"/>
        <v>6411.0118556579564</v>
      </c>
      <c r="AK131" s="29">
        <f t="shared" si="58"/>
        <v>439.97140185887935</v>
      </c>
      <c r="AL131" s="29">
        <f t="shared" si="59"/>
        <v>2639.8284111532762</v>
      </c>
      <c r="AM131" s="29">
        <f t="shared" si="60"/>
        <v>1728.4590787313118</v>
      </c>
      <c r="AN131" s="30">
        <f t="shared" si="61"/>
        <v>10370.754472387871</v>
      </c>
      <c r="AO131" s="29">
        <f t="shared" si="62"/>
        <v>43.211476968282795</v>
      </c>
      <c r="AP131" s="119">
        <f t="shared" si="63"/>
        <v>259.26886180969677</v>
      </c>
      <c r="AQ131" s="99"/>
      <c r="AR131" s="13">
        <f t="shared" si="64"/>
        <v>0</v>
      </c>
      <c r="AS131" s="11">
        <f t="shared" si="65"/>
        <v>0</v>
      </c>
      <c r="AT131" s="11">
        <f t="shared" si="66"/>
        <v>0</v>
      </c>
      <c r="AU131" s="11">
        <f t="shared" si="67"/>
        <v>0</v>
      </c>
      <c r="AV131" s="19" t="str">
        <f t="shared" si="49"/>
        <v>Set</v>
      </c>
      <c r="AW131" s="106">
        <f t="shared" si="50"/>
        <v>198</v>
      </c>
      <c r="AX131" s="107">
        <f t="shared" si="68"/>
        <v>0</v>
      </c>
    </row>
    <row r="132" spans="1:52" ht="55.05" customHeight="1" x14ac:dyDescent="0.3">
      <c r="A132" s="23">
        <v>1</v>
      </c>
      <c r="B132" s="34" t="s">
        <v>349</v>
      </c>
      <c r="C132" s="38" t="s">
        <v>350</v>
      </c>
      <c r="D132" s="43" t="s">
        <v>351</v>
      </c>
      <c r="E132" s="154"/>
      <c r="F132" s="159" t="s">
        <v>743</v>
      </c>
      <c r="G132" s="160">
        <v>340</v>
      </c>
      <c r="H132" s="156" t="s">
        <v>20</v>
      </c>
      <c r="I132" s="37">
        <v>60</v>
      </c>
      <c r="J132" s="29">
        <f t="shared" ref="J132:J134" si="76">I132*1000</f>
        <v>60000</v>
      </c>
      <c r="K132" s="38">
        <v>460</v>
      </c>
      <c r="L132" s="38">
        <v>355</v>
      </c>
      <c r="M132" s="39">
        <v>910</v>
      </c>
      <c r="N132" s="49">
        <v>1209</v>
      </c>
      <c r="O132" s="125" t="s">
        <v>30</v>
      </c>
      <c r="P132" s="126" t="s">
        <v>77</v>
      </c>
      <c r="Q132" s="38" t="s">
        <v>77</v>
      </c>
      <c r="R132" s="38" t="s">
        <v>77</v>
      </c>
      <c r="S132" s="38" t="s">
        <v>77</v>
      </c>
      <c r="T132" s="41" t="s">
        <v>77</v>
      </c>
      <c r="U132" s="127" t="s">
        <v>77</v>
      </c>
      <c r="V132" s="135">
        <v>6224010803299</v>
      </c>
      <c r="W132" s="44" t="s">
        <v>754</v>
      </c>
      <c r="X132" s="42">
        <v>0</v>
      </c>
      <c r="Y132" s="136">
        <v>12</v>
      </c>
      <c r="Z132" s="133" t="s">
        <v>352</v>
      </c>
      <c r="AA132" s="67">
        <v>12</v>
      </c>
      <c r="AB132" s="35" t="str">
        <f t="shared" si="70"/>
        <v>Adet</v>
      </c>
      <c r="AC132" s="38">
        <v>46</v>
      </c>
      <c r="AD132" s="38">
        <v>36.700000000000003</v>
      </c>
      <c r="AE132" s="38">
        <v>91.5</v>
      </c>
      <c r="AF132" s="70">
        <v>0.158</v>
      </c>
      <c r="AG132" s="37">
        <f t="shared" si="52"/>
        <v>14.508000000000001</v>
      </c>
      <c r="AH132" s="114">
        <v>7.02</v>
      </c>
      <c r="AI132" s="118">
        <f t="shared" si="56"/>
        <v>430.37974683544303</v>
      </c>
      <c r="AJ132" s="29">
        <f t="shared" si="57"/>
        <v>5164.5569620253164</v>
      </c>
      <c r="AK132" s="29">
        <f t="shared" si="58"/>
        <v>177.21518987341773</v>
      </c>
      <c r="AL132" s="29">
        <f t="shared" si="59"/>
        <v>2126.5822784810125</v>
      </c>
      <c r="AM132" s="29">
        <f t="shared" si="60"/>
        <v>696.20253164556959</v>
      </c>
      <c r="AN132" s="30">
        <f t="shared" si="61"/>
        <v>8354.4303797468347</v>
      </c>
      <c r="AO132" s="29">
        <f t="shared" si="62"/>
        <v>17.405063291139239</v>
      </c>
      <c r="AP132" s="119">
        <f t="shared" si="63"/>
        <v>208.86075949367086</v>
      </c>
      <c r="AQ132" s="99"/>
      <c r="AR132" s="13">
        <f t="shared" si="64"/>
        <v>0</v>
      </c>
      <c r="AS132" s="11">
        <f t="shared" si="65"/>
        <v>0</v>
      </c>
      <c r="AT132" s="11">
        <f t="shared" si="66"/>
        <v>0</v>
      </c>
      <c r="AU132" s="11">
        <f t="shared" si="67"/>
        <v>0</v>
      </c>
      <c r="AV132" s="19" t="str">
        <f t="shared" ref="AV132:AV195" si="77">F132</f>
        <v>Adet</v>
      </c>
      <c r="AW132" s="106">
        <f t="shared" ref="AW132:AW195" si="78">G132</f>
        <v>340</v>
      </c>
      <c r="AX132" s="107">
        <f>AW132*AR132</f>
        <v>0</v>
      </c>
      <c r="AY132" s="15"/>
      <c r="AZ132" s="16"/>
    </row>
    <row r="133" spans="1:52" ht="55.05" customHeight="1" x14ac:dyDescent="0.3">
      <c r="A133" s="23">
        <v>2</v>
      </c>
      <c r="B133" s="34" t="s">
        <v>354</v>
      </c>
      <c r="C133" s="38" t="s">
        <v>145</v>
      </c>
      <c r="D133" s="45" t="s">
        <v>355</v>
      </c>
      <c r="E133" s="154"/>
      <c r="F133" s="159" t="s">
        <v>743</v>
      </c>
      <c r="G133" s="160">
        <v>198</v>
      </c>
      <c r="H133" s="156" t="s">
        <v>20</v>
      </c>
      <c r="I133" s="37">
        <v>8</v>
      </c>
      <c r="J133" s="29">
        <f t="shared" si="76"/>
        <v>8000</v>
      </c>
      <c r="K133" s="38">
        <v>280</v>
      </c>
      <c r="L133" s="38">
        <v>190</v>
      </c>
      <c r="M133" s="39">
        <v>290</v>
      </c>
      <c r="N133" s="29">
        <v>520</v>
      </c>
      <c r="O133" s="124" t="s">
        <v>30</v>
      </c>
      <c r="P133" s="126" t="s">
        <v>77</v>
      </c>
      <c r="Q133" s="38" t="s">
        <v>77</v>
      </c>
      <c r="R133" s="38" t="s">
        <v>77</v>
      </c>
      <c r="S133" s="38" t="s">
        <v>77</v>
      </c>
      <c r="T133" s="41" t="s">
        <v>737</v>
      </c>
      <c r="U133" s="127" t="s">
        <v>737</v>
      </c>
      <c r="V133" s="135">
        <v>6224010803183</v>
      </c>
      <c r="W133" s="44" t="s">
        <v>51</v>
      </c>
      <c r="X133" s="42">
        <v>0</v>
      </c>
      <c r="Y133" s="136">
        <v>6</v>
      </c>
      <c r="Z133" s="133" t="s">
        <v>751</v>
      </c>
      <c r="AA133" s="67">
        <v>6</v>
      </c>
      <c r="AB133" s="35" t="str">
        <f t="shared" si="70"/>
        <v>Adet</v>
      </c>
      <c r="AC133" s="38">
        <v>53.2</v>
      </c>
      <c r="AD133" s="38">
        <v>29.2</v>
      </c>
      <c r="AE133" s="38">
        <v>56.499999999999993</v>
      </c>
      <c r="AF133" s="68">
        <f t="shared" ref="AF133:AF138" si="79">AE133*AD133*AC133/1000000</f>
        <v>8.7769359999999991E-2</v>
      </c>
      <c r="AG133" s="37">
        <f t="shared" si="52"/>
        <v>3.12</v>
      </c>
      <c r="AH133" s="114">
        <v>3.7</v>
      </c>
      <c r="AI133" s="118">
        <f t="shared" si="56"/>
        <v>774.7578426001968</v>
      </c>
      <c r="AJ133" s="29">
        <f t="shared" si="57"/>
        <v>4648.5470556011805</v>
      </c>
      <c r="AK133" s="29">
        <f t="shared" si="58"/>
        <v>319.0179351883163</v>
      </c>
      <c r="AL133" s="29">
        <f t="shared" si="59"/>
        <v>1914.1076111298978</v>
      </c>
      <c r="AM133" s="29">
        <f t="shared" si="60"/>
        <v>1253.2847453826712</v>
      </c>
      <c r="AN133" s="30">
        <f t="shared" si="61"/>
        <v>7519.7084722960271</v>
      </c>
      <c r="AO133" s="29">
        <f t="shared" si="62"/>
        <v>31.332118634566783</v>
      </c>
      <c r="AP133" s="119">
        <f t="shared" si="63"/>
        <v>187.9927118074007</v>
      </c>
      <c r="AQ133" s="99"/>
      <c r="AR133" s="13">
        <f t="shared" si="64"/>
        <v>0</v>
      </c>
      <c r="AS133" s="11">
        <f t="shared" si="65"/>
        <v>0</v>
      </c>
      <c r="AT133" s="11">
        <f t="shared" si="66"/>
        <v>0</v>
      </c>
      <c r="AU133" s="11">
        <f t="shared" si="67"/>
        <v>0</v>
      </c>
      <c r="AV133" s="19" t="str">
        <f t="shared" si="77"/>
        <v>Adet</v>
      </c>
      <c r="AW133" s="106">
        <f t="shared" si="78"/>
        <v>198</v>
      </c>
      <c r="AX133" s="107">
        <f t="shared" ref="AX133:AX137" si="80">AW133*AR133</f>
        <v>0</v>
      </c>
      <c r="AY133" s="15"/>
      <c r="AZ133" s="16"/>
    </row>
    <row r="134" spans="1:52" ht="55.05" customHeight="1" x14ac:dyDescent="0.3">
      <c r="A134" s="23">
        <v>3</v>
      </c>
      <c r="B134" s="34" t="s">
        <v>356</v>
      </c>
      <c r="C134" s="38" t="s">
        <v>145</v>
      </c>
      <c r="D134" s="45" t="s">
        <v>357</v>
      </c>
      <c r="E134" s="154"/>
      <c r="F134" s="159" t="s">
        <v>743</v>
      </c>
      <c r="G134" s="160">
        <v>148</v>
      </c>
      <c r="H134" s="156" t="s">
        <v>20</v>
      </c>
      <c r="I134" s="37">
        <v>6</v>
      </c>
      <c r="J134" s="29">
        <f t="shared" si="76"/>
        <v>6000</v>
      </c>
      <c r="K134" s="38">
        <v>250</v>
      </c>
      <c r="L134" s="38">
        <v>180</v>
      </c>
      <c r="M134" s="39">
        <v>240</v>
      </c>
      <c r="N134" s="29">
        <v>260</v>
      </c>
      <c r="O134" s="124" t="s">
        <v>30</v>
      </c>
      <c r="P134" s="126" t="s">
        <v>77</v>
      </c>
      <c r="Q134" s="38" t="s">
        <v>77</v>
      </c>
      <c r="R134" s="38" t="s">
        <v>77</v>
      </c>
      <c r="S134" s="38" t="s">
        <v>77</v>
      </c>
      <c r="T134" s="41" t="s">
        <v>737</v>
      </c>
      <c r="U134" s="127" t="s">
        <v>737</v>
      </c>
      <c r="V134" s="135">
        <v>6224009300877</v>
      </c>
      <c r="W134" s="44" t="s">
        <v>51</v>
      </c>
      <c r="X134" s="42">
        <v>0</v>
      </c>
      <c r="Y134" s="136">
        <v>12</v>
      </c>
      <c r="Z134" s="133" t="s">
        <v>751</v>
      </c>
      <c r="AA134" s="67">
        <v>12</v>
      </c>
      <c r="AB134" s="35" t="str">
        <f t="shared" ref="AB134:AB165" si="81">F134</f>
        <v>Adet</v>
      </c>
      <c r="AC134" s="38">
        <v>71</v>
      </c>
      <c r="AD134" s="38">
        <v>36.700000000000003</v>
      </c>
      <c r="AE134" s="38">
        <v>47.5</v>
      </c>
      <c r="AF134" s="68">
        <f t="shared" si="79"/>
        <v>0.12377075000000001</v>
      </c>
      <c r="AG134" s="37">
        <f t="shared" ref="AG134:AG197" si="82">(N134/1000)*AA134</f>
        <v>3.12</v>
      </c>
      <c r="AH134" s="114">
        <v>4.2</v>
      </c>
      <c r="AI134" s="118">
        <f t="shared" si="56"/>
        <v>549.40282740469775</v>
      </c>
      <c r="AJ134" s="29">
        <f t="shared" si="57"/>
        <v>6592.8339288563729</v>
      </c>
      <c r="AK134" s="29">
        <f t="shared" si="58"/>
        <v>226.22469363722848</v>
      </c>
      <c r="AL134" s="29">
        <f t="shared" si="59"/>
        <v>2714.6963236467418</v>
      </c>
      <c r="AM134" s="29">
        <f t="shared" si="60"/>
        <v>888.73986786054047</v>
      </c>
      <c r="AN134" s="30">
        <f t="shared" si="61"/>
        <v>10664.878414326486</v>
      </c>
      <c r="AO134" s="29">
        <f t="shared" si="62"/>
        <v>22.218496696513512</v>
      </c>
      <c r="AP134" s="119">
        <f t="shared" si="63"/>
        <v>266.62196035816214</v>
      </c>
      <c r="AQ134" s="99"/>
      <c r="AR134" s="13">
        <f t="shared" si="64"/>
        <v>0</v>
      </c>
      <c r="AS134" s="11">
        <f t="shared" si="65"/>
        <v>0</v>
      </c>
      <c r="AT134" s="11">
        <f t="shared" si="66"/>
        <v>0</v>
      </c>
      <c r="AU134" s="11">
        <f t="shared" si="67"/>
        <v>0</v>
      </c>
      <c r="AV134" s="19" t="str">
        <f t="shared" si="77"/>
        <v>Adet</v>
      </c>
      <c r="AW134" s="106">
        <f t="shared" si="78"/>
        <v>148</v>
      </c>
      <c r="AX134" s="107">
        <f t="shared" si="80"/>
        <v>0</v>
      </c>
      <c r="AY134" s="15"/>
      <c r="AZ134" s="16"/>
    </row>
    <row r="135" spans="1:52" ht="55.05" customHeight="1" x14ac:dyDescent="0.3">
      <c r="A135" s="23">
        <v>4</v>
      </c>
      <c r="B135" s="34" t="s">
        <v>358</v>
      </c>
      <c r="C135" s="38" t="s">
        <v>359</v>
      </c>
      <c r="D135" s="45" t="s">
        <v>360</v>
      </c>
      <c r="E135" s="154"/>
      <c r="F135" s="159" t="s">
        <v>743</v>
      </c>
      <c r="G135" s="160">
        <v>39</v>
      </c>
      <c r="H135" s="156" t="s">
        <v>20</v>
      </c>
      <c r="I135" s="37" t="s">
        <v>77</v>
      </c>
      <c r="J135" s="29" t="s">
        <v>77</v>
      </c>
      <c r="K135" s="38">
        <v>240</v>
      </c>
      <c r="L135" s="38">
        <v>160</v>
      </c>
      <c r="M135" s="39">
        <v>115</v>
      </c>
      <c r="N135" s="29">
        <v>102</v>
      </c>
      <c r="O135" s="125" t="s">
        <v>30</v>
      </c>
      <c r="P135" s="126" t="s">
        <v>77</v>
      </c>
      <c r="Q135" s="38" t="s">
        <v>77</v>
      </c>
      <c r="R135" s="38" t="s">
        <v>77</v>
      </c>
      <c r="S135" s="38" t="s">
        <v>77</v>
      </c>
      <c r="T135" s="41" t="s">
        <v>77</v>
      </c>
      <c r="U135" s="127" t="s">
        <v>77</v>
      </c>
      <c r="V135" s="135">
        <v>6224008616368</v>
      </c>
      <c r="W135" s="44" t="s">
        <v>755</v>
      </c>
      <c r="X135" s="42">
        <v>0</v>
      </c>
      <c r="Y135" s="136">
        <v>48</v>
      </c>
      <c r="Z135" s="133" t="s">
        <v>751</v>
      </c>
      <c r="AA135" s="67">
        <v>48</v>
      </c>
      <c r="AB135" s="35" t="str">
        <f t="shared" si="81"/>
        <v>Adet</v>
      </c>
      <c r="AC135" s="38">
        <v>48</v>
      </c>
      <c r="AD135" s="38">
        <v>36</v>
      </c>
      <c r="AE135" s="38">
        <v>25</v>
      </c>
      <c r="AF135" s="68">
        <f t="shared" si="79"/>
        <v>4.3200000000000002E-2</v>
      </c>
      <c r="AG135" s="37">
        <f t="shared" si="82"/>
        <v>4.8959999999999999</v>
      </c>
      <c r="AH135" s="114">
        <v>5.5</v>
      </c>
      <c r="AI135" s="118">
        <f t="shared" si="56"/>
        <v>1574.0740740740739</v>
      </c>
      <c r="AJ135" s="29">
        <f t="shared" si="57"/>
        <v>75555.555555555547</v>
      </c>
      <c r="AK135" s="29">
        <f t="shared" si="58"/>
        <v>648.14814814814815</v>
      </c>
      <c r="AL135" s="29">
        <f t="shared" si="59"/>
        <v>31111.111111111109</v>
      </c>
      <c r="AM135" s="29">
        <f t="shared" si="60"/>
        <v>2546.2962962962961</v>
      </c>
      <c r="AN135" s="30">
        <f t="shared" si="61"/>
        <v>122222.22222222222</v>
      </c>
      <c r="AO135" s="29">
        <f t="shared" si="62"/>
        <v>63.657407407407405</v>
      </c>
      <c r="AP135" s="119">
        <f t="shared" si="63"/>
        <v>3055.5555555555557</v>
      </c>
      <c r="AQ135" s="99"/>
      <c r="AR135" s="13">
        <f t="shared" si="64"/>
        <v>0</v>
      </c>
      <c r="AS135" s="11">
        <f t="shared" si="65"/>
        <v>0</v>
      </c>
      <c r="AT135" s="11">
        <f t="shared" si="66"/>
        <v>0</v>
      </c>
      <c r="AU135" s="11">
        <f t="shared" si="67"/>
        <v>0</v>
      </c>
      <c r="AV135" s="19" t="str">
        <f t="shared" si="77"/>
        <v>Adet</v>
      </c>
      <c r="AW135" s="106">
        <f t="shared" si="78"/>
        <v>39</v>
      </c>
      <c r="AX135" s="107">
        <f t="shared" si="80"/>
        <v>0</v>
      </c>
      <c r="AY135" s="15"/>
      <c r="AZ135" s="16"/>
    </row>
    <row r="136" spans="1:52" ht="55.05" customHeight="1" x14ac:dyDescent="0.3">
      <c r="A136" s="23">
        <v>5</v>
      </c>
      <c r="B136" s="34" t="s">
        <v>361</v>
      </c>
      <c r="C136" s="38" t="s">
        <v>145</v>
      </c>
      <c r="D136" s="45" t="s">
        <v>362</v>
      </c>
      <c r="E136" s="154"/>
      <c r="F136" s="159" t="s">
        <v>743</v>
      </c>
      <c r="G136" s="160">
        <v>95</v>
      </c>
      <c r="H136" s="156" t="s">
        <v>20</v>
      </c>
      <c r="I136" s="37">
        <v>3</v>
      </c>
      <c r="J136" s="29">
        <f>I136*1000</f>
        <v>3000</v>
      </c>
      <c r="K136" s="38">
        <v>230</v>
      </c>
      <c r="L136" s="38">
        <v>190</v>
      </c>
      <c r="M136" s="39">
        <v>165</v>
      </c>
      <c r="N136" s="29">
        <v>240</v>
      </c>
      <c r="O136" s="124" t="s">
        <v>30</v>
      </c>
      <c r="P136" s="126" t="s">
        <v>77</v>
      </c>
      <c r="Q136" s="38" t="s">
        <v>737</v>
      </c>
      <c r="R136" s="38" t="s">
        <v>77</v>
      </c>
      <c r="S136" s="38" t="s">
        <v>77</v>
      </c>
      <c r="T136" s="41" t="s">
        <v>737</v>
      </c>
      <c r="U136" s="127" t="s">
        <v>737</v>
      </c>
      <c r="V136" s="135">
        <v>6224009300228</v>
      </c>
      <c r="W136" s="44" t="s">
        <v>51</v>
      </c>
      <c r="X136" s="42">
        <v>0</v>
      </c>
      <c r="Y136" s="136">
        <v>12</v>
      </c>
      <c r="Z136" s="133" t="s">
        <v>751</v>
      </c>
      <c r="AA136" s="67">
        <v>12</v>
      </c>
      <c r="AB136" s="35" t="str">
        <f t="shared" si="81"/>
        <v>Adet</v>
      </c>
      <c r="AC136" s="38">
        <v>65.8</v>
      </c>
      <c r="AD136" s="38">
        <v>36.299999999999997</v>
      </c>
      <c r="AE136" s="38">
        <v>33.300000000000004</v>
      </c>
      <c r="AF136" s="68">
        <f t="shared" si="79"/>
        <v>7.9538382000000005E-2</v>
      </c>
      <c r="AG136" s="37">
        <f t="shared" si="82"/>
        <v>2.88</v>
      </c>
      <c r="AH136" s="114">
        <v>3.6</v>
      </c>
      <c r="AI136" s="118">
        <f t="shared" si="56"/>
        <v>854.93315667396905</v>
      </c>
      <c r="AJ136" s="29">
        <f t="shared" si="57"/>
        <v>10259.197880087628</v>
      </c>
      <c r="AK136" s="29">
        <f t="shared" si="58"/>
        <v>352.03129980692842</v>
      </c>
      <c r="AL136" s="29">
        <f t="shared" si="59"/>
        <v>4224.3755976831408</v>
      </c>
      <c r="AM136" s="29">
        <f t="shared" si="60"/>
        <v>1382.9801063843615</v>
      </c>
      <c r="AN136" s="30">
        <f t="shared" si="61"/>
        <v>16595.761276612338</v>
      </c>
      <c r="AO136" s="29">
        <f t="shared" si="62"/>
        <v>34.574502659609038</v>
      </c>
      <c r="AP136" s="119">
        <f t="shared" si="63"/>
        <v>414.89403191530846</v>
      </c>
      <c r="AQ136" s="99"/>
      <c r="AR136" s="13">
        <f t="shared" si="64"/>
        <v>0</v>
      </c>
      <c r="AS136" s="11">
        <f t="shared" si="65"/>
        <v>0</v>
      </c>
      <c r="AT136" s="11">
        <f t="shared" si="66"/>
        <v>0</v>
      </c>
      <c r="AU136" s="11">
        <f t="shared" si="67"/>
        <v>0</v>
      </c>
      <c r="AV136" s="19" t="str">
        <f t="shared" si="77"/>
        <v>Adet</v>
      </c>
      <c r="AW136" s="106">
        <f t="shared" si="78"/>
        <v>95</v>
      </c>
      <c r="AX136" s="107">
        <f t="shared" si="80"/>
        <v>0</v>
      </c>
      <c r="AY136" s="15"/>
      <c r="AZ136" s="16"/>
    </row>
    <row r="137" spans="1:52" ht="55.05" customHeight="1" x14ac:dyDescent="0.3">
      <c r="A137" s="23">
        <v>6</v>
      </c>
      <c r="B137" s="34" t="s">
        <v>363</v>
      </c>
      <c r="C137" s="38" t="s">
        <v>145</v>
      </c>
      <c r="D137" s="45" t="s">
        <v>364</v>
      </c>
      <c r="E137" s="154"/>
      <c r="F137" s="159" t="s">
        <v>743</v>
      </c>
      <c r="G137" s="160">
        <v>198</v>
      </c>
      <c r="H137" s="156" t="s">
        <v>20</v>
      </c>
      <c r="I137" s="37">
        <v>8</v>
      </c>
      <c r="J137" s="29">
        <f>I137*1000</f>
        <v>8000</v>
      </c>
      <c r="K137" s="38">
        <v>280</v>
      </c>
      <c r="L137" s="38">
        <v>190</v>
      </c>
      <c r="M137" s="39">
        <v>290</v>
      </c>
      <c r="N137" s="29">
        <v>510</v>
      </c>
      <c r="O137" s="124" t="s">
        <v>30</v>
      </c>
      <c r="P137" s="126" t="s">
        <v>77</v>
      </c>
      <c r="Q137" s="38" t="s">
        <v>77</v>
      </c>
      <c r="R137" s="38" t="s">
        <v>77</v>
      </c>
      <c r="S137" s="38" t="s">
        <v>77</v>
      </c>
      <c r="T137" s="41" t="s">
        <v>737</v>
      </c>
      <c r="U137" s="127" t="s">
        <v>737</v>
      </c>
      <c r="V137" s="135">
        <v>6224008616320</v>
      </c>
      <c r="W137" s="44" t="s">
        <v>53</v>
      </c>
      <c r="X137" s="42">
        <v>0</v>
      </c>
      <c r="Y137" s="136">
        <v>6</v>
      </c>
      <c r="Z137" s="133" t="s">
        <v>751</v>
      </c>
      <c r="AA137" s="67">
        <v>6</v>
      </c>
      <c r="AB137" s="35" t="str">
        <f t="shared" si="81"/>
        <v>Adet</v>
      </c>
      <c r="AC137" s="38">
        <v>53</v>
      </c>
      <c r="AD137" s="38">
        <v>29.599999999999998</v>
      </c>
      <c r="AE137" s="38">
        <v>56.100000000000009</v>
      </c>
      <c r="AF137" s="68">
        <f t="shared" si="79"/>
        <v>8.8009680000000007E-2</v>
      </c>
      <c r="AG137" s="37">
        <f t="shared" si="82"/>
        <v>3.06</v>
      </c>
      <c r="AH137" s="114">
        <v>3.7</v>
      </c>
      <c r="AI137" s="118">
        <f t="shared" si="56"/>
        <v>772.64228207624433</v>
      </c>
      <c r="AJ137" s="29">
        <f t="shared" si="57"/>
        <v>4635.8536924574655</v>
      </c>
      <c r="AK137" s="29">
        <f t="shared" si="58"/>
        <v>318.14682203139472</v>
      </c>
      <c r="AL137" s="29">
        <f t="shared" si="59"/>
        <v>1908.8809321883682</v>
      </c>
      <c r="AM137" s="29">
        <f t="shared" si="60"/>
        <v>1249.8625151233364</v>
      </c>
      <c r="AN137" s="30">
        <f t="shared" si="61"/>
        <v>7499.1750907400183</v>
      </c>
      <c r="AO137" s="29">
        <f t="shared" si="62"/>
        <v>31.246562878083409</v>
      </c>
      <c r="AP137" s="119">
        <f t="shared" si="63"/>
        <v>187.47937726850046</v>
      </c>
      <c r="AQ137" s="99"/>
      <c r="AR137" s="13">
        <f t="shared" si="64"/>
        <v>0</v>
      </c>
      <c r="AS137" s="11">
        <f t="shared" si="65"/>
        <v>0</v>
      </c>
      <c r="AT137" s="11">
        <f t="shared" si="66"/>
        <v>0</v>
      </c>
      <c r="AU137" s="11">
        <f t="shared" si="67"/>
        <v>0</v>
      </c>
      <c r="AV137" s="19" t="str">
        <f t="shared" si="77"/>
        <v>Adet</v>
      </c>
      <c r="AW137" s="106">
        <f t="shared" si="78"/>
        <v>198</v>
      </c>
      <c r="AX137" s="107">
        <f t="shared" si="80"/>
        <v>0</v>
      </c>
      <c r="AY137" s="15"/>
      <c r="AZ137" s="16"/>
    </row>
    <row r="138" spans="1:52" ht="55.05" customHeight="1" x14ac:dyDescent="0.3">
      <c r="A138" s="24">
        <v>1</v>
      </c>
      <c r="B138" s="34" t="s">
        <v>365</v>
      </c>
      <c r="C138" s="38" t="s">
        <v>366</v>
      </c>
      <c r="D138" s="43" t="s">
        <v>367</v>
      </c>
      <c r="E138" s="154"/>
      <c r="F138" s="159" t="s">
        <v>743</v>
      </c>
      <c r="G138" s="160">
        <v>48</v>
      </c>
      <c r="H138" s="156" t="s">
        <v>20</v>
      </c>
      <c r="I138" s="44">
        <v>0.7</v>
      </c>
      <c r="J138" s="29">
        <f t="shared" ref="J138:J143" si="83">I138*1000</f>
        <v>700</v>
      </c>
      <c r="K138" s="40">
        <v>95</v>
      </c>
      <c r="L138" s="40">
        <v>80</v>
      </c>
      <c r="M138" s="42">
        <v>250</v>
      </c>
      <c r="N138" s="30">
        <v>63</v>
      </c>
      <c r="O138" s="124" t="s">
        <v>40</v>
      </c>
      <c r="P138" s="126" t="s">
        <v>734</v>
      </c>
      <c r="Q138" s="38" t="s">
        <v>734</v>
      </c>
      <c r="R138" s="38" t="s">
        <v>77</v>
      </c>
      <c r="S138" s="38" t="s">
        <v>77</v>
      </c>
      <c r="T138" s="41" t="s">
        <v>734</v>
      </c>
      <c r="U138" s="127" t="s">
        <v>737</v>
      </c>
      <c r="V138" s="135">
        <v>6224010803855</v>
      </c>
      <c r="W138" s="44" t="s">
        <v>754</v>
      </c>
      <c r="X138" s="42">
        <v>0</v>
      </c>
      <c r="Y138" s="136">
        <v>24</v>
      </c>
      <c r="Z138" s="133" t="s">
        <v>751</v>
      </c>
      <c r="AA138" s="67">
        <v>24</v>
      </c>
      <c r="AB138" s="35" t="str">
        <f t="shared" si="81"/>
        <v>Adet</v>
      </c>
      <c r="AC138" s="38">
        <v>51</v>
      </c>
      <c r="AD138" s="38">
        <v>43</v>
      </c>
      <c r="AE138" s="38">
        <v>21</v>
      </c>
      <c r="AF138" s="68">
        <f t="shared" si="79"/>
        <v>4.6052999999999997E-2</v>
      </c>
      <c r="AG138" s="37">
        <f t="shared" si="82"/>
        <v>1.512</v>
      </c>
      <c r="AH138" s="114">
        <v>2.1</v>
      </c>
      <c r="AI138" s="118">
        <f t="shared" si="56"/>
        <v>1476.5596160944999</v>
      </c>
      <c r="AJ138" s="29">
        <f t="shared" si="57"/>
        <v>35437.430786268</v>
      </c>
      <c r="AK138" s="29">
        <f t="shared" si="58"/>
        <v>607.99513603891171</v>
      </c>
      <c r="AL138" s="29">
        <f t="shared" si="59"/>
        <v>14591.88326493388</v>
      </c>
      <c r="AM138" s="29">
        <f t="shared" si="60"/>
        <v>2388.5523201528677</v>
      </c>
      <c r="AN138" s="30">
        <f t="shared" si="61"/>
        <v>57325.255683668824</v>
      </c>
      <c r="AO138" s="29">
        <f t="shared" si="62"/>
        <v>59.71380800382169</v>
      </c>
      <c r="AP138" s="119">
        <f t="shared" si="63"/>
        <v>1433.1313920917205</v>
      </c>
      <c r="AQ138" s="99"/>
      <c r="AR138" s="13">
        <f t="shared" si="64"/>
        <v>0</v>
      </c>
      <c r="AS138" s="11">
        <f t="shared" si="65"/>
        <v>0</v>
      </c>
      <c r="AT138" s="11">
        <f t="shared" si="66"/>
        <v>0</v>
      </c>
      <c r="AU138" s="11">
        <f t="shared" si="67"/>
        <v>0</v>
      </c>
      <c r="AV138" s="19" t="str">
        <f t="shared" si="77"/>
        <v>Adet</v>
      </c>
      <c r="AW138" s="106">
        <f t="shared" si="78"/>
        <v>48</v>
      </c>
      <c r="AX138" s="107">
        <f>AW138*AR138</f>
        <v>0</v>
      </c>
    </row>
    <row r="139" spans="1:52" ht="55.05" customHeight="1" x14ac:dyDescent="0.3">
      <c r="A139" s="24">
        <v>2</v>
      </c>
      <c r="B139" s="34" t="s">
        <v>368</v>
      </c>
      <c r="C139" s="38" t="s">
        <v>366</v>
      </c>
      <c r="D139" s="36" t="s">
        <v>369</v>
      </c>
      <c r="E139" s="154"/>
      <c r="F139" s="159" t="s">
        <v>743</v>
      </c>
      <c r="G139" s="160">
        <v>48</v>
      </c>
      <c r="H139" s="156" t="s">
        <v>20</v>
      </c>
      <c r="I139" s="37">
        <v>0.55000000000000004</v>
      </c>
      <c r="J139" s="29">
        <f t="shared" si="83"/>
        <v>550</v>
      </c>
      <c r="K139" s="38">
        <v>110</v>
      </c>
      <c r="L139" s="38">
        <v>85</v>
      </c>
      <c r="M139" s="39">
        <v>235</v>
      </c>
      <c r="N139" s="29">
        <v>69</v>
      </c>
      <c r="O139" s="124" t="s">
        <v>40</v>
      </c>
      <c r="P139" s="126" t="s">
        <v>734</v>
      </c>
      <c r="Q139" s="38" t="s">
        <v>734</v>
      </c>
      <c r="R139" s="38" t="s">
        <v>77</v>
      </c>
      <c r="S139" s="38" t="s">
        <v>77</v>
      </c>
      <c r="T139" s="41" t="s">
        <v>734</v>
      </c>
      <c r="U139" s="127" t="s">
        <v>737</v>
      </c>
      <c r="V139" s="135">
        <v>6224010803985</v>
      </c>
      <c r="W139" s="44" t="s">
        <v>754</v>
      </c>
      <c r="X139" s="42">
        <v>0</v>
      </c>
      <c r="Y139" s="136">
        <v>24</v>
      </c>
      <c r="Z139" s="133" t="s">
        <v>751</v>
      </c>
      <c r="AA139" s="67">
        <v>24</v>
      </c>
      <c r="AB139" s="35" t="str">
        <f t="shared" si="81"/>
        <v>Adet</v>
      </c>
      <c r="AC139" s="38">
        <v>46.5</v>
      </c>
      <c r="AD139" s="38">
        <v>37.5</v>
      </c>
      <c r="AE139" s="38">
        <v>19</v>
      </c>
      <c r="AF139" s="68">
        <f>AC139*AD139*AE139/1000000</f>
        <v>3.3131250000000001E-2</v>
      </c>
      <c r="AG139" s="37">
        <f t="shared" si="82"/>
        <v>1.6560000000000001</v>
      </c>
      <c r="AH139" s="114">
        <v>2.09</v>
      </c>
      <c r="AI139" s="118">
        <f t="shared" si="56"/>
        <v>2052.4429352952275</v>
      </c>
      <c r="AJ139" s="29">
        <f t="shared" si="57"/>
        <v>49258.630447085459</v>
      </c>
      <c r="AK139" s="29">
        <f t="shared" si="58"/>
        <v>845.12356159215244</v>
      </c>
      <c r="AL139" s="29">
        <f t="shared" si="59"/>
        <v>20282.96547821166</v>
      </c>
      <c r="AM139" s="29">
        <f t="shared" si="60"/>
        <v>3320.128277683456</v>
      </c>
      <c r="AN139" s="30">
        <f t="shared" si="61"/>
        <v>79683.078664402943</v>
      </c>
      <c r="AO139" s="29">
        <f t="shared" si="62"/>
        <v>83.003206942086393</v>
      </c>
      <c r="AP139" s="119">
        <f t="shared" si="63"/>
        <v>1992.0769666100734</v>
      </c>
      <c r="AQ139" s="99"/>
      <c r="AR139" s="13">
        <f t="shared" si="64"/>
        <v>0</v>
      </c>
      <c r="AS139" s="11">
        <f t="shared" si="65"/>
        <v>0</v>
      </c>
      <c r="AT139" s="11">
        <f t="shared" si="66"/>
        <v>0</v>
      </c>
      <c r="AU139" s="11">
        <f t="shared" si="67"/>
        <v>0</v>
      </c>
      <c r="AV139" s="19" t="str">
        <f t="shared" si="77"/>
        <v>Adet</v>
      </c>
      <c r="AW139" s="106">
        <f t="shared" si="78"/>
        <v>48</v>
      </c>
      <c r="AX139" s="107">
        <f t="shared" ref="AX139:AX153" si="84">AW139*AR139</f>
        <v>0</v>
      </c>
    </row>
    <row r="140" spans="1:52" ht="55.05" customHeight="1" x14ac:dyDescent="0.3">
      <c r="A140" s="24">
        <v>3</v>
      </c>
      <c r="B140" s="34" t="s">
        <v>370</v>
      </c>
      <c r="C140" s="38" t="s">
        <v>366</v>
      </c>
      <c r="D140" s="45" t="s">
        <v>371</v>
      </c>
      <c r="E140" s="154"/>
      <c r="F140" s="159" t="s">
        <v>743</v>
      </c>
      <c r="G140" s="160">
        <v>46</v>
      </c>
      <c r="H140" s="156" t="s">
        <v>20</v>
      </c>
      <c r="I140" s="37">
        <v>0.6</v>
      </c>
      <c r="J140" s="29">
        <f t="shared" si="83"/>
        <v>600</v>
      </c>
      <c r="K140" s="38">
        <v>110</v>
      </c>
      <c r="L140" s="38">
        <v>85</v>
      </c>
      <c r="M140" s="39">
        <v>235</v>
      </c>
      <c r="N140" s="29">
        <v>63</v>
      </c>
      <c r="O140" s="124" t="s">
        <v>40</v>
      </c>
      <c r="P140" s="126" t="s">
        <v>77</v>
      </c>
      <c r="Q140" s="38" t="s">
        <v>734</v>
      </c>
      <c r="R140" s="38" t="s">
        <v>77</v>
      </c>
      <c r="S140" s="38" t="s">
        <v>77</v>
      </c>
      <c r="T140" s="41" t="s">
        <v>734</v>
      </c>
      <c r="U140" s="127" t="s">
        <v>737</v>
      </c>
      <c r="V140" s="135">
        <v>6224008616979</v>
      </c>
      <c r="W140" s="44" t="s">
        <v>754</v>
      </c>
      <c r="X140" s="42">
        <v>0</v>
      </c>
      <c r="Y140" s="136">
        <v>24</v>
      </c>
      <c r="Z140" s="133" t="s">
        <v>751</v>
      </c>
      <c r="AA140" s="67">
        <v>24</v>
      </c>
      <c r="AB140" s="35" t="str">
        <f t="shared" si="81"/>
        <v>Adet</v>
      </c>
      <c r="AC140" s="38">
        <v>50</v>
      </c>
      <c r="AD140" s="38">
        <v>33</v>
      </c>
      <c r="AE140" s="38">
        <v>25</v>
      </c>
      <c r="AF140" s="68">
        <f t="shared" ref="AF140:AF189" si="85">AE140*AD140*AC140/1000000</f>
        <v>4.1250000000000002E-2</v>
      </c>
      <c r="AG140" s="37">
        <f t="shared" si="82"/>
        <v>1.512</v>
      </c>
      <c r="AH140" s="114">
        <v>1.94</v>
      </c>
      <c r="AI140" s="118">
        <f t="shared" si="56"/>
        <v>1648.4848484848485</v>
      </c>
      <c r="AJ140" s="29">
        <f t="shared" si="57"/>
        <v>39563.636363636368</v>
      </c>
      <c r="AK140" s="29">
        <f t="shared" si="58"/>
        <v>678.78787878787875</v>
      </c>
      <c r="AL140" s="29">
        <f t="shared" si="59"/>
        <v>16290.90909090909</v>
      </c>
      <c r="AM140" s="29">
        <f t="shared" si="60"/>
        <v>2666.6666666666665</v>
      </c>
      <c r="AN140" s="30">
        <f t="shared" si="61"/>
        <v>64000</v>
      </c>
      <c r="AO140" s="29">
        <f t="shared" si="62"/>
        <v>66.666666666666657</v>
      </c>
      <c r="AP140" s="119">
        <f t="shared" si="63"/>
        <v>1599.9999999999998</v>
      </c>
      <c r="AQ140" s="99"/>
      <c r="AR140" s="13">
        <f t="shared" si="64"/>
        <v>0</v>
      </c>
      <c r="AS140" s="11">
        <f t="shared" si="65"/>
        <v>0</v>
      </c>
      <c r="AT140" s="11">
        <f t="shared" si="66"/>
        <v>0</v>
      </c>
      <c r="AU140" s="11">
        <f t="shared" si="67"/>
        <v>0</v>
      </c>
      <c r="AV140" s="19" t="str">
        <f t="shared" si="77"/>
        <v>Adet</v>
      </c>
      <c r="AW140" s="106">
        <f t="shared" si="78"/>
        <v>46</v>
      </c>
      <c r="AX140" s="107">
        <f t="shared" si="84"/>
        <v>0</v>
      </c>
    </row>
    <row r="141" spans="1:52" ht="55.05" customHeight="1" x14ac:dyDescent="0.3">
      <c r="A141" s="24">
        <v>4</v>
      </c>
      <c r="B141" s="34" t="s">
        <v>372</v>
      </c>
      <c r="C141" s="38" t="s">
        <v>373</v>
      </c>
      <c r="D141" s="43" t="s">
        <v>374</v>
      </c>
      <c r="E141" s="154"/>
      <c r="F141" s="159" t="s">
        <v>743</v>
      </c>
      <c r="G141" s="160">
        <v>46</v>
      </c>
      <c r="H141" s="156" t="s">
        <v>20</v>
      </c>
      <c r="I141" s="44">
        <v>0.5</v>
      </c>
      <c r="J141" s="29">
        <f t="shared" si="83"/>
        <v>500</v>
      </c>
      <c r="K141" s="40">
        <v>80</v>
      </c>
      <c r="L141" s="40">
        <v>50</v>
      </c>
      <c r="M141" s="42">
        <v>180</v>
      </c>
      <c r="N141" s="30">
        <v>55</v>
      </c>
      <c r="O141" s="124" t="s">
        <v>40</v>
      </c>
      <c r="P141" s="126" t="s">
        <v>734</v>
      </c>
      <c r="Q141" s="38" t="s">
        <v>734</v>
      </c>
      <c r="R141" s="38" t="s">
        <v>77</v>
      </c>
      <c r="S141" s="38" t="s">
        <v>77</v>
      </c>
      <c r="T141" s="41" t="s">
        <v>734</v>
      </c>
      <c r="U141" s="127" t="s">
        <v>737</v>
      </c>
      <c r="V141" s="135">
        <v>6224010803916</v>
      </c>
      <c r="W141" s="44" t="s">
        <v>375</v>
      </c>
      <c r="X141" s="42">
        <v>4</v>
      </c>
      <c r="Y141" s="136">
        <v>12</v>
      </c>
      <c r="Z141" s="133" t="s">
        <v>751</v>
      </c>
      <c r="AA141" s="67">
        <v>48</v>
      </c>
      <c r="AB141" s="35" t="str">
        <f t="shared" si="81"/>
        <v>Adet</v>
      </c>
      <c r="AC141" s="38">
        <v>52</v>
      </c>
      <c r="AD141" s="38">
        <v>30</v>
      </c>
      <c r="AE141" s="38">
        <v>38</v>
      </c>
      <c r="AF141" s="68">
        <f t="shared" si="85"/>
        <v>5.9279999999999999E-2</v>
      </c>
      <c r="AG141" s="37">
        <f t="shared" si="82"/>
        <v>2.64</v>
      </c>
      <c r="AH141" s="114">
        <v>2.5</v>
      </c>
      <c r="AI141" s="118">
        <f t="shared" si="56"/>
        <v>1147.0985155195681</v>
      </c>
      <c r="AJ141" s="29">
        <f t="shared" si="57"/>
        <v>55060.728744939268</v>
      </c>
      <c r="AK141" s="29">
        <f t="shared" si="58"/>
        <v>472.33468286099867</v>
      </c>
      <c r="AL141" s="29">
        <f t="shared" si="59"/>
        <v>22672.064777327934</v>
      </c>
      <c r="AM141" s="29">
        <f t="shared" si="60"/>
        <v>1855.6005398110663</v>
      </c>
      <c r="AN141" s="30">
        <f t="shared" si="61"/>
        <v>89068.825910931177</v>
      </c>
      <c r="AO141" s="29">
        <f t="shared" si="62"/>
        <v>46.390013495276655</v>
      </c>
      <c r="AP141" s="119">
        <f t="shared" si="63"/>
        <v>2226.7206477732793</v>
      </c>
      <c r="AQ141" s="99"/>
      <c r="AR141" s="13">
        <f t="shared" si="64"/>
        <v>0</v>
      </c>
      <c r="AS141" s="11">
        <f t="shared" si="65"/>
        <v>0</v>
      </c>
      <c r="AT141" s="11">
        <f t="shared" si="66"/>
        <v>0</v>
      </c>
      <c r="AU141" s="11">
        <f t="shared" si="67"/>
        <v>0</v>
      </c>
      <c r="AV141" s="19" t="str">
        <f t="shared" si="77"/>
        <v>Adet</v>
      </c>
      <c r="AW141" s="106">
        <f t="shared" si="78"/>
        <v>46</v>
      </c>
      <c r="AX141" s="107">
        <f t="shared" si="84"/>
        <v>0</v>
      </c>
    </row>
    <row r="142" spans="1:52" ht="55.05" customHeight="1" x14ac:dyDescent="0.3">
      <c r="A142" s="24">
        <v>5</v>
      </c>
      <c r="B142" s="34" t="s">
        <v>376</v>
      </c>
      <c r="C142" s="38" t="s">
        <v>373</v>
      </c>
      <c r="D142" s="43" t="s">
        <v>377</v>
      </c>
      <c r="E142" s="154"/>
      <c r="F142" s="159" t="s">
        <v>743</v>
      </c>
      <c r="G142" s="160">
        <v>48</v>
      </c>
      <c r="H142" s="156" t="s">
        <v>20</v>
      </c>
      <c r="I142" s="44">
        <v>0.6</v>
      </c>
      <c r="J142" s="29">
        <f t="shared" si="83"/>
        <v>600</v>
      </c>
      <c r="K142" s="40">
        <v>80</v>
      </c>
      <c r="L142" s="40">
        <v>80</v>
      </c>
      <c r="M142" s="42">
        <v>175</v>
      </c>
      <c r="N142" s="30">
        <v>55</v>
      </c>
      <c r="O142" s="124" t="s">
        <v>40</v>
      </c>
      <c r="P142" s="126" t="s">
        <v>734</v>
      </c>
      <c r="Q142" s="38" t="s">
        <v>734</v>
      </c>
      <c r="R142" s="38" t="s">
        <v>77</v>
      </c>
      <c r="S142" s="38" t="s">
        <v>77</v>
      </c>
      <c r="T142" s="41" t="s">
        <v>734</v>
      </c>
      <c r="U142" s="127" t="s">
        <v>737</v>
      </c>
      <c r="V142" s="135">
        <v>6224010803909</v>
      </c>
      <c r="W142" s="44" t="s">
        <v>375</v>
      </c>
      <c r="X142" s="42">
        <v>4</v>
      </c>
      <c r="Y142" s="136">
        <v>12</v>
      </c>
      <c r="Z142" s="133" t="s">
        <v>751</v>
      </c>
      <c r="AA142" s="67">
        <v>48</v>
      </c>
      <c r="AB142" s="35" t="str">
        <f t="shared" si="81"/>
        <v>Adet</v>
      </c>
      <c r="AC142" s="38">
        <v>59</v>
      </c>
      <c r="AD142" s="38">
        <v>39</v>
      </c>
      <c r="AE142" s="38">
        <v>36</v>
      </c>
      <c r="AF142" s="68">
        <f t="shared" si="85"/>
        <v>8.2836000000000007E-2</v>
      </c>
      <c r="AG142" s="37">
        <f t="shared" si="82"/>
        <v>2.64</v>
      </c>
      <c r="AH142" s="114">
        <v>2.5</v>
      </c>
      <c r="AI142" s="118">
        <f t="shared" si="56"/>
        <v>820.89912598387173</v>
      </c>
      <c r="AJ142" s="29">
        <f t="shared" si="57"/>
        <v>39403.158047225843</v>
      </c>
      <c r="AK142" s="29">
        <f t="shared" si="58"/>
        <v>338.0172871698295</v>
      </c>
      <c r="AL142" s="29">
        <f t="shared" si="59"/>
        <v>16224.829784151816</v>
      </c>
      <c r="AM142" s="29">
        <f t="shared" si="60"/>
        <v>1327.9250567386159</v>
      </c>
      <c r="AN142" s="30">
        <f t="shared" si="61"/>
        <v>63740.402723453561</v>
      </c>
      <c r="AO142" s="29">
        <f t="shared" si="62"/>
        <v>33.198126418465399</v>
      </c>
      <c r="AP142" s="119">
        <f t="shared" si="63"/>
        <v>1593.5100680863393</v>
      </c>
      <c r="AQ142" s="99"/>
      <c r="AR142" s="13">
        <f t="shared" si="64"/>
        <v>0</v>
      </c>
      <c r="AS142" s="11">
        <f t="shared" si="65"/>
        <v>0</v>
      </c>
      <c r="AT142" s="11">
        <f t="shared" si="66"/>
        <v>0</v>
      </c>
      <c r="AU142" s="11">
        <f t="shared" si="67"/>
        <v>0</v>
      </c>
      <c r="AV142" s="19" t="str">
        <f t="shared" si="77"/>
        <v>Adet</v>
      </c>
      <c r="AW142" s="106">
        <f t="shared" si="78"/>
        <v>48</v>
      </c>
      <c r="AX142" s="107">
        <f t="shared" si="84"/>
        <v>0</v>
      </c>
    </row>
    <row r="143" spans="1:52" ht="55.05" customHeight="1" x14ac:dyDescent="0.3">
      <c r="A143" s="24">
        <v>6</v>
      </c>
      <c r="B143" s="34" t="s">
        <v>378</v>
      </c>
      <c r="C143" s="38" t="s">
        <v>373</v>
      </c>
      <c r="D143" s="45" t="s">
        <v>379</v>
      </c>
      <c r="E143" s="154"/>
      <c r="F143" s="159" t="s">
        <v>743</v>
      </c>
      <c r="G143" s="160">
        <v>89</v>
      </c>
      <c r="H143" s="156" t="s">
        <v>20</v>
      </c>
      <c r="I143" s="37">
        <v>0.4</v>
      </c>
      <c r="J143" s="29">
        <f t="shared" si="83"/>
        <v>400</v>
      </c>
      <c r="K143" s="38">
        <v>270</v>
      </c>
      <c r="L143" s="38">
        <v>100</v>
      </c>
      <c r="M143" s="39">
        <v>150</v>
      </c>
      <c r="N143" s="29">
        <v>166</v>
      </c>
      <c r="O143" s="124" t="s">
        <v>30</v>
      </c>
      <c r="P143" s="126" t="s">
        <v>77</v>
      </c>
      <c r="Q143" s="38" t="s">
        <v>77</v>
      </c>
      <c r="R143" s="38" t="s">
        <v>77</v>
      </c>
      <c r="S143" s="38" t="s">
        <v>77</v>
      </c>
      <c r="T143" s="41" t="s">
        <v>77</v>
      </c>
      <c r="U143" s="127" t="s">
        <v>77</v>
      </c>
      <c r="V143" s="135">
        <v>6224008616740</v>
      </c>
      <c r="W143" s="44" t="s">
        <v>53</v>
      </c>
      <c r="X143" s="42">
        <v>0</v>
      </c>
      <c r="Y143" s="136">
        <v>12</v>
      </c>
      <c r="Z143" s="133" t="s">
        <v>751</v>
      </c>
      <c r="AA143" s="67">
        <v>12</v>
      </c>
      <c r="AB143" s="35" t="str">
        <f t="shared" si="81"/>
        <v>Adet</v>
      </c>
      <c r="AC143" s="38">
        <v>53.5</v>
      </c>
      <c r="AD143" s="38">
        <v>28.5</v>
      </c>
      <c r="AE143" s="38">
        <v>31</v>
      </c>
      <c r="AF143" s="68">
        <f t="shared" si="85"/>
        <v>4.7267249999999997E-2</v>
      </c>
      <c r="AG143" s="37">
        <f t="shared" si="82"/>
        <v>1.992</v>
      </c>
      <c r="AH143" s="114">
        <v>2.65</v>
      </c>
      <c r="AI143" s="118">
        <f t="shared" si="56"/>
        <v>1438.628225674225</v>
      </c>
      <c r="AJ143" s="29">
        <f t="shared" si="57"/>
        <v>17263.538708090698</v>
      </c>
      <c r="AK143" s="29">
        <f t="shared" si="58"/>
        <v>592.37632821879845</v>
      </c>
      <c r="AL143" s="29">
        <f t="shared" si="59"/>
        <v>7108.5159386255818</v>
      </c>
      <c r="AM143" s="29">
        <f t="shared" si="60"/>
        <v>2327.1927180024227</v>
      </c>
      <c r="AN143" s="30">
        <f t="shared" si="61"/>
        <v>27926.31261602907</v>
      </c>
      <c r="AO143" s="29">
        <f t="shared" si="62"/>
        <v>58.179817950060567</v>
      </c>
      <c r="AP143" s="119">
        <f t="shared" si="63"/>
        <v>698.1578154007268</v>
      </c>
      <c r="AQ143" s="99"/>
      <c r="AR143" s="13">
        <f t="shared" si="64"/>
        <v>0</v>
      </c>
      <c r="AS143" s="11">
        <f t="shared" si="65"/>
        <v>0</v>
      </c>
      <c r="AT143" s="11">
        <f t="shared" si="66"/>
        <v>0</v>
      </c>
      <c r="AU143" s="11">
        <f t="shared" si="67"/>
        <v>0</v>
      </c>
      <c r="AV143" s="19" t="str">
        <f t="shared" si="77"/>
        <v>Adet</v>
      </c>
      <c r="AW143" s="106">
        <f t="shared" si="78"/>
        <v>89</v>
      </c>
      <c r="AX143" s="107">
        <f t="shared" si="84"/>
        <v>0</v>
      </c>
    </row>
    <row r="144" spans="1:52" ht="55.05" customHeight="1" x14ac:dyDescent="0.3">
      <c r="A144" s="24">
        <v>7</v>
      </c>
      <c r="B144" s="34" t="s">
        <v>380</v>
      </c>
      <c r="C144" s="38" t="s">
        <v>381</v>
      </c>
      <c r="D144" s="45" t="s">
        <v>382</v>
      </c>
      <c r="E144" s="154"/>
      <c r="F144" s="159" t="s">
        <v>743</v>
      </c>
      <c r="G144" s="160">
        <v>98</v>
      </c>
      <c r="H144" s="156" t="s">
        <v>20</v>
      </c>
      <c r="I144" s="37" t="s">
        <v>77</v>
      </c>
      <c r="J144" s="29" t="s">
        <v>77</v>
      </c>
      <c r="K144" s="38">
        <v>315</v>
      </c>
      <c r="L144" s="38">
        <v>215</v>
      </c>
      <c r="M144" s="39">
        <v>185</v>
      </c>
      <c r="N144" s="29">
        <v>291</v>
      </c>
      <c r="O144" s="125" t="s">
        <v>30</v>
      </c>
      <c r="P144" s="126" t="s">
        <v>77</v>
      </c>
      <c r="Q144" s="38" t="s">
        <v>77</v>
      </c>
      <c r="R144" s="38" t="s">
        <v>77</v>
      </c>
      <c r="S144" s="38" t="s">
        <v>77</v>
      </c>
      <c r="T144" s="41" t="s">
        <v>77</v>
      </c>
      <c r="U144" s="127" t="s">
        <v>77</v>
      </c>
      <c r="V144" s="135">
        <v>6224003429017</v>
      </c>
      <c r="W144" s="44" t="s">
        <v>754</v>
      </c>
      <c r="X144" s="42">
        <v>0</v>
      </c>
      <c r="Y144" s="136">
        <v>12</v>
      </c>
      <c r="Z144" s="133" t="s">
        <v>751</v>
      </c>
      <c r="AA144" s="67">
        <v>12</v>
      </c>
      <c r="AB144" s="35" t="str">
        <f t="shared" si="81"/>
        <v>Adet</v>
      </c>
      <c r="AC144" s="38">
        <v>31.5</v>
      </c>
      <c r="AD144" s="38">
        <v>23</v>
      </c>
      <c r="AE144" s="38">
        <v>46.5</v>
      </c>
      <c r="AF144" s="68">
        <f t="shared" si="85"/>
        <v>3.3689249999999997E-2</v>
      </c>
      <c r="AG144" s="37">
        <f t="shared" si="82"/>
        <v>3.492</v>
      </c>
      <c r="AH144" s="114">
        <v>3.94</v>
      </c>
      <c r="AI144" s="118">
        <f t="shared" si="56"/>
        <v>2018.4480212530705</v>
      </c>
      <c r="AJ144" s="29">
        <f t="shared" si="57"/>
        <v>24221.376255036845</v>
      </c>
      <c r="AK144" s="29">
        <f t="shared" si="58"/>
        <v>831.12565581008789</v>
      </c>
      <c r="AL144" s="29">
        <f t="shared" si="59"/>
        <v>9973.5078697210556</v>
      </c>
      <c r="AM144" s="29">
        <f t="shared" si="60"/>
        <v>3265.1365049682022</v>
      </c>
      <c r="AN144" s="30">
        <f t="shared" si="61"/>
        <v>39181.638059618424</v>
      </c>
      <c r="AO144" s="29">
        <f t="shared" si="62"/>
        <v>81.628412624205055</v>
      </c>
      <c r="AP144" s="119">
        <f t="shared" si="63"/>
        <v>979.54095149046066</v>
      </c>
      <c r="AQ144" s="99"/>
      <c r="AR144" s="13">
        <f t="shared" si="64"/>
        <v>0</v>
      </c>
      <c r="AS144" s="11">
        <f t="shared" si="65"/>
        <v>0</v>
      </c>
      <c r="AT144" s="11">
        <f t="shared" si="66"/>
        <v>0</v>
      </c>
      <c r="AU144" s="11">
        <f t="shared" si="67"/>
        <v>0</v>
      </c>
      <c r="AV144" s="19" t="str">
        <f t="shared" si="77"/>
        <v>Adet</v>
      </c>
      <c r="AW144" s="106">
        <f t="shared" si="78"/>
        <v>98</v>
      </c>
      <c r="AX144" s="107">
        <f t="shared" si="84"/>
        <v>0</v>
      </c>
    </row>
    <row r="145" spans="1:50" ht="55.05" customHeight="1" x14ac:dyDescent="0.3">
      <c r="A145" s="24">
        <v>8</v>
      </c>
      <c r="B145" s="34" t="s">
        <v>383</v>
      </c>
      <c r="C145" s="38" t="s">
        <v>373</v>
      </c>
      <c r="D145" s="45" t="s">
        <v>384</v>
      </c>
      <c r="E145" s="154"/>
      <c r="F145" s="159" t="s">
        <v>743</v>
      </c>
      <c r="G145" s="160">
        <v>69</v>
      </c>
      <c r="H145" s="156" t="s">
        <v>20</v>
      </c>
      <c r="I145" s="37">
        <v>0.66700000000000004</v>
      </c>
      <c r="J145" s="29">
        <f t="shared" ref="J145:J148" si="86">I145*1000</f>
        <v>667</v>
      </c>
      <c r="K145" s="38">
        <v>170</v>
      </c>
      <c r="L145" s="38">
        <v>160</v>
      </c>
      <c r="M145" s="39">
        <v>145</v>
      </c>
      <c r="N145" s="29">
        <v>94</v>
      </c>
      <c r="O145" s="125" t="s">
        <v>30</v>
      </c>
      <c r="P145" s="126" t="s">
        <v>77</v>
      </c>
      <c r="Q145" s="38" t="s">
        <v>77</v>
      </c>
      <c r="R145" s="38" t="s">
        <v>77</v>
      </c>
      <c r="S145" s="38" t="s">
        <v>77</v>
      </c>
      <c r="T145" s="41" t="s">
        <v>77</v>
      </c>
      <c r="U145" s="127" t="s">
        <v>77</v>
      </c>
      <c r="V145" s="135">
        <v>6224010803411</v>
      </c>
      <c r="W145" s="44" t="s">
        <v>51</v>
      </c>
      <c r="X145" s="42">
        <v>0</v>
      </c>
      <c r="Y145" s="136">
        <v>12</v>
      </c>
      <c r="Z145" s="133" t="s">
        <v>751</v>
      </c>
      <c r="AA145" s="67">
        <v>12</v>
      </c>
      <c r="AB145" s="35" t="str">
        <f t="shared" si="81"/>
        <v>Adet</v>
      </c>
      <c r="AC145" s="38">
        <v>48.5</v>
      </c>
      <c r="AD145" s="38">
        <v>32.5</v>
      </c>
      <c r="AE145" s="38">
        <v>22.1</v>
      </c>
      <c r="AF145" s="68">
        <f t="shared" si="85"/>
        <v>3.4835125000000002E-2</v>
      </c>
      <c r="AG145" s="37">
        <f t="shared" si="82"/>
        <v>1.1280000000000001</v>
      </c>
      <c r="AH145" s="114">
        <v>1.62</v>
      </c>
      <c r="AI145" s="118">
        <f t="shared" si="56"/>
        <v>1952.0527054230463</v>
      </c>
      <c r="AJ145" s="29">
        <f t="shared" si="57"/>
        <v>23424.632465076556</v>
      </c>
      <c r="AK145" s="29">
        <f t="shared" si="58"/>
        <v>803.78640811537207</v>
      </c>
      <c r="AL145" s="29">
        <f t="shared" si="59"/>
        <v>9645.4368973844648</v>
      </c>
      <c r="AM145" s="29">
        <f t="shared" si="60"/>
        <v>3157.7323175961042</v>
      </c>
      <c r="AN145" s="30">
        <f t="shared" si="61"/>
        <v>37892.787811153248</v>
      </c>
      <c r="AO145" s="29">
        <f t="shared" si="62"/>
        <v>78.94330793990261</v>
      </c>
      <c r="AP145" s="119">
        <f t="shared" si="63"/>
        <v>947.31969527883132</v>
      </c>
      <c r="AQ145" s="99"/>
      <c r="AR145" s="13">
        <f t="shared" si="64"/>
        <v>0</v>
      </c>
      <c r="AS145" s="11">
        <f t="shared" si="65"/>
        <v>0</v>
      </c>
      <c r="AT145" s="11">
        <f t="shared" si="66"/>
        <v>0</v>
      </c>
      <c r="AU145" s="11">
        <f t="shared" si="67"/>
        <v>0</v>
      </c>
      <c r="AV145" s="19" t="str">
        <f t="shared" si="77"/>
        <v>Adet</v>
      </c>
      <c r="AW145" s="106">
        <f t="shared" si="78"/>
        <v>69</v>
      </c>
      <c r="AX145" s="107">
        <f t="shared" si="84"/>
        <v>0</v>
      </c>
    </row>
    <row r="146" spans="1:50" ht="55.05" customHeight="1" x14ac:dyDescent="0.3">
      <c r="A146" s="24">
        <v>9</v>
      </c>
      <c r="B146" s="34" t="s">
        <v>385</v>
      </c>
      <c r="C146" s="38" t="s">
        <v>373</v>
      </c>
      <c r="D146" s="45" t="s">
        <v>386</v>
      </c>
      <c r="E146" s="154"/>
      <c r="F146" s="159" t="s">
        <v>743</v>
      </c>
      <c r="G146" s="160">
        <v>88</v>
      </c>
      <c r="H146" s="156" t="s">
        <v>20</v>
      </c>
      <c r="I146" s="37">
        <v>0.4</v>
      </c>
      <c r="J146" s="29">
        <f t="shared" si="86"/>
        <v>400</v>
      </c>
      <c r="K146" s="38">
        <v>265</v>
      </c>
      <c r="L146" s="40">
        <v>95</v>
      </c>
      <c r="M146" s="39">
        <v>150</v>
      </c>
      <c r="N146" s="29">
        <v>163</v>
      </c>
      <c r="O146" s="124" t="s">
        <v>30</v>
      </c>
      <c r="P146" s="126" t="s">
        <v>77</v>
      </c>
      <c r="Q146" s="38" t="s">
        <v>737</v>
      </c>
      <c r="R146" s="38" t="s">
        <v>77</v>
      </c>
      <c r="S146" s="38" t="s">
        <v>77</v>
      </c>
      <c r="T146" s="41" t="s">
        <v>77</v>
      </c>
      <c r="U146" s="127" t="s">
        <v>77</v>
      </c>
      <c r="V146" s="135">
        <v>6224009300280</v>
      </c>
      <c r="W146" s="44" t="s">
        <v>51</v>
      </c>
      <c r="X146" s="42">
        <v>0</v>
      </c>
      <c r="Y146" s="136">
        <v>12</v>
      </c>
      <c r="Z146" s="133" t="s">
        <v>751</v>
      </c>
      <c r="AA146" s="67">
        <v>12</v>
      </c>
      <c r="AB146" s="35" t="str">
        <f t="shared" si="81"/>
        <v>Adet</v>
      </c>
      <c r="AC146" s="38">
        <v>54.2</v>
      </c>
      <c r="AD146" s="38">
        <v>28.000000000000004</v>
      </c>
      <c r="AE146" s="38">
        <v>29.5</v>
      </c>
      <c r="AF146" s="68">
        <f t="shared" si="85"/>
        <v>4.4769200000000009E-2</v>
      </c>
      <c r="AG146" s="37">
        <f t="shared" si="82"/>
        <v>1.956</v>
      </c>
      <c r="AH146" s="114">
        <v>2.5</v>
      </c>
      <c r="AI146" s="118">
        <f t="shared" ref="AI146:AI198" si="87">68/AF146</f>
        <v>1518.9013875610908</v>
      </c>
      <c r="AJ146" s="29">
        <f t="shared" ref="AJ146:AJ198" si="88">AI146*AA146</f>
        <v>18226.81665073309</v>
      </c>
      <c r="AK146" s="29">
        <f t="shared" ref="AK146:AK198" si="89">28/AF146</f>
        <v>625.42998311339034</v>
      </c>
      <c r="AL146" s="29">
        <f t="shared" ref="AL146:AL198" si="90">AK146*AA146</f>
        <v>7505.159797360684</v>
      </c>
      <c r="AM146" s="29">
        <f t="shared" ref="AM146:AM198" si="91">110/AF146</f>
        <v>2457.0463622311763</v>
      </c>
      <c r="AN146" s="30">
        <f t="shared" ref="AN146:AN198" si="92">AM146*AA146</f>
        <v>29484.556346774116</v>
      </c>
      <c r="AO146" s="29">
        <f t="shared" ref="AO146:AO198" si="93">(1*1.1*2.5)/AF146</f>
        <v>61.426159055779408</v>
      </c>
      <c r="AP146" s="119">
        <f t="shared" ref="AP146:AP198" si="94">AO146*AA146</f>
        <v>737.1139086693529</v>
      </c>
      <c r="AQ146" s="99"/>
      <c r="AR146" s="13">
        <f t="shared" ref="AR146:AR198" si="95">AQ146*AA146</f>
        <v>0</v>
      </c>
      <c r="AS146" s="11">
        <f t="shared" ref="AS146:AS198" si="96">AG146*AQ146</f>
        <v>0</v>
      </c>
      <c r="AT146" s="11">
        <f t="shared" ref="AT146:AT198" si="97">AH146*AQ146</f>
        <v>0</v>
      </c>
      <c r="AU146" s="11">
        <f t="shared" ref="AU146:AU198" si="98">AQ146*AF146</f>
        <v>0</v>
      </c>
      <c r="AV146" s="19" t="str">
        <f t="shared" si="77"/>
        <v>Adet</v>
      </c>
      <c r="AW146" s="106">
        <f t="shared" si="78"/>
        <v>88</v>
      </c>
      <c r="AX146" s="107">
        <f t="shared" si="84"/>
        <v>0</v>
      </c>
    </row>
    <row r="147" spans="1:50" ht="55.05" customHeight="1" x14ac:dyDescent="0.3">
      <c r="A147" s="24">
        <v>10</v>
      </c>
      <c r="B147" s="34" t="s">
        <v>370</v>
      </c>
      <c r="C147" s="38" t="s">
        <v>366</v>
      </c>
      <c r="D147" s="45" t="s">
        <v>371</v>
      </c>
      <c r="E147" s="154"/>
      <c r="F147" s="159" t="s">
        <v>743</v>
      </c>
      <c r="G147" s="160">
        <v>45</v>
      </c>
      <c r="H147" s="156" t="s">
        <v>20</v>
      </c>
      <c r="I147" s="37">
        <v>0.6</v>
      </c>
      <c r="J147" s="29">
        <f t="shared" si="86"/>
        <v>600</v>
      </c>
      <c r="K147" s="38">
        <v>110</v>
      </c>
      <c r="L147" s="38">
        <v>85</v>
      </c>
      <c r="M147" s="39">
        <v>235</v>
      </c>
      <c r="N147" s="29">
        <v>63</v>
      </c>
      <c r="O147" s="124" t="s">
        <v>40</v>
      </c>
      <c r="P147" s="126" t="s">
        <v>77</v>
      </c>
      <c r="Q147" s="38" t="s">
        <v>734</v>
      </c>
      <c r="R147" s="38" t="s">
        <v>77</v>
      </c>
      <c r="S147" s="38" t="s">
        <v>77</v>
      </c>
      <c r="T147" s="41" t="s">
        <v>734</v>
      </c>
      <c r="U147" s="127" t="s">
        <v>737</v>
      </c>
      <c r="V147" s="135">
        <v>6224008616979</v>
      </c>
      <c r="W147" s="44" t="s">
        <v>754</v>
      </c>
      <c r="X147" s="42">
        <v>0</v>
      </c>
      <c r="Y147" s="136">
        <v>24</v>
      </c>
      <c r="Z147" s="133" t="s">
        <v>751</v>
      </c>
      <c r="AA147" s="67">
        <v>24</v>
      </c>
      <c r="AB147" s="35" t="str">
        <f t="shared" si="81"/>
        <v>Adet</v>
      </c>
      <c r="AC147" s="38">
        <v>50</v>
      </c>
      <c r="AD147" s="38">
        <v>33</v>
      </c>
      <c r="AE147" s="38">
        <v>25</v>
      </c>
      <c r="AF147" s="68">
        <f t="shared" si="85"/>
        <v>4.1250000000000002E-2</v>
      </c>
      <c r="AG147" s="37">
        <f t="shared" si="82"/>
        <v>1.512</v>
      </c>
      <c r="AH147" s="114">
        <v>1.94</v>
      </c>
      <c r="AI147" s="118">
        <f t="shared" si="87"/>
        <v>1648.4848484848485</v>
      </c>
      <c r="AJ147" s="29">
        <f t="shared" si="88"/>
        <v>39563.636363636368</v>
      </c>
      <c r="AK147" s="29">
        <f t="shared" si="89"/>
        <v>678.78787878787875</v>
      </c>
      <c r="AL147" s="29">
        <f t="shared" si="90"/>
        <v>16290.90909090909</v>
      </c>
      <c r="AM147" s="29">
        <f t="shared" si="91"/>
        <v>2666.6666666666665</v>
      </c>
      <c r="AN147" s="30">
        <f t="shared" si="92"/>
        <v>64000</v>
      </c>
      <c r="AO147" s="29">
        <f t="shared" si="93"/>
        <v>66.666666666666657</v>
      </c>
      <c r="AP147" s="119">
        <f t="shared" si="94"/>
        <v>1599.9999999999998</v>
      </c>
      <c r="AQ147" s="99"/>
      <c r="AR147" s="13">
        <f t="shared" si="95"/>
        <v>0</v>
      </c>
      <c r="AS147" s="11">
        <f t="shared" si="96"/>
        <v>0</v>
      </c>
      <c r="AT147" s="11">
        <f t="shared" si="97"/>
        <v>0</v>
      </c>
      <c r="AU147" s="11">
        <f t="shared" si="98"/>
        <v>0</v>
      </c>
      <c r="AV147" s="19" t="str">
        <f t="shared" si="77"/>
        <v>Adet</v>
      </c>
      <c r="AW147" s="106">
        <f t="shared" si="78"/>
        <v>45</v>
      </c>
      <c r="AX147" s="107">
        <f t="shared" si="84"/>
        <v>0</v>
      </c>
    </row>
    <row r="148" spans="1:50" ht="55.05" customHeight="1" x14ac:dyDescent="0.3">
      <c r="A148" s="24">
        <v>11</v>
      </c>
      <c r="B148" s="34" t="s">
        <v>387</v>
      </c>
      <c r="C148" s="38" t="s">
        <v>366</v>
      </c>
      <c r="D148" s="45" t="s">
        <v>388</v>
      </c>
      <c r="E148" s="154"/>
      <c r="F148" s="159" t="s">
        <v>743</v>
      </c>
      <c r="G148" s="160">
        <v>43</v>
      </c>
      <c r="H148" s="156" t="s">
        <v>20</v>
      </c>
      <c r="I148" s="37">
        <v>0.48</v>
      </c>
      <c r="J148" s="29">
        <f t="shared" si="86"/>
        <v>480</v>
      </c>
      <c r="K148" s="38">
        <v>110</v>
      </c>
      <c r="L148" s="38">
        <v>85</v>
      </c>
      <c r="M148" s="39">
        <v>235</v>
      </c>
      <c r="N148" s="29">
        <v>52</v>
      </c>
      <c r="O148" s="124" t="s">
        <v>40</v>
      </c>
      <c r="P148" s="126" t="s">
        <v>734</v>
      </c>
      <c r="Q148" s="38" t="s">
        <v>734</v>
      </c>
      <c r="R148" s="38" t="s">
        <v>77</v>
      </c>
      <c r="S148" s="38" t="s">
        <v>77</v>
      </c>
      <c r="T148" s="41" t="s">
        <v>734</v>
      </c>
      <c r="U148" s="127" t="s">
        <v>737</v>
      </c>
      <c r="V148" s="135">
        <v>6224009300433</v>
      </c>
      <c r="W148" s="44" t="s">
        <v>755</v>
      </c>
      <c r="X148" s="42">
        <v>0</v>
      </c>
      <c r="Y148" s="136">
        <v>48</v>
      </c>
      <c r="Z148" s="133" t="s">
        <v>751</v>
      </c>
      <c r="AA148" s="67">
        <v>48</v>
      </c>
      <c r="AB148" s="35" t="str">
        <f t="shared" si="81"/>
        <v>Adet</v>
      </c>
      <c r="AC148" s="38">
        <v>48</v>
      </c>
      <c r="AD148" s="38">
        <v>24</v>
      </c>
      <c r="AE148" s="38">
        <v>40.5</v>
      </c>
      <c r="AF148" s="68">
        <f t="shared" si="85"/>
        <v>4.6656000000000003E-2</v>
      </c>
      <c r="AG148" s="37">
        <f t="shared" si="82"/>
        <v>2.496</v>
      </c>
      <c r="AH148" s="114">
        <v>2.5</v>
      </c>
      <c r="AI148" s="118">
        <f t="shared" si="87"/>
        <v>1457.4759945130315</v>
      </c>
      <c r="AJ148" s="29">
        <f t="shared" si="88"/>
        <v>69958.84773662551</v>
      </c>
      <c r="AK148" s="29">
        <f t="shared" si="89"/>
        <v>600.13717421124829</v>
      </c>
      <c r="AL148" s="29">
        <f t="shared" si="90"/>
        <v>28806.584362139918</v>
      </c>
      <c r="AM148" s="29">
        <f t="shared" si="91"/>
        <v>2357.681755829904</v>
      </c>
      <c r="AN148" s="30">
        <f t="shared" si="92"/>
        <v>113168.72427983538</v>
      </c>
      <c r="AO148" s="29">
        <f t="shared" si="93"/>
        <v>58.942043895747595</v>
      </c>
      <c r="AP148" s="119">
        <f t="shared" si="94"/>
        <v>2829.2181069958847</v>
      </c>
      <c r="AQ148" s="99"/>
      <c r="AR148" s="13">
        <f t="shared" si="95"/>
        <v>0</v>
      </c>
      <c r="AS148" s="11">
        <f t="shared" si="96"/>
        <v>0</v>
      </c>
      <c r="AT148" s="11">
        <f t="shared" si="97"/>
        <v>0</v>
      </c>
      <c r="AU148" s="11">
        <f t="shared" si="98"/>
        <v>0</v>
      </c>
      <c r="AV148" s="19" t="str">
        <f t="shared" si="77"/>
        <v>Adet</v>
      </c>
      <c r="AW148" s="106">
        <f t="shared" si="78"/>
        <v>43</v>
      </c>
      <c r="AX148" s="107">
        <f t="shared" si="84"/>
        <v>0</v>
      </c>
    </row>
    <row r="149" spans="1:50" ht="55.05" customHeight="1" x14ac:dyDescent="0.3">
      <c r="A149" s="24">
        <v>12</v>
      </c>
      <c r="B149" s="34" t="s">
        <v>389</v>
      </c>
      <c r="C149" s="38" t="s">
        <v>390</v>
      </c>
      <c r="D149" s="45" t="s">
        <v>391</v>
      </c>
      <c r="E149" s="154"/>
      <c r="F149" s="159" t="s">
        <v>743</v>
      </c>
      <c r="G149" s="160">
        <v>43</v>
      </c>
      <c r="H149" s="156" t="s">
        <v>20</v>
      </c>
      <c r="I149" s="37">
        <v>0.65</v>
      </c>
      <c r="J149" s="29">
        <f>I149*1000</f>
        <v>650</v>
      </c>
      <c r="K149" s="38">
        <v>150</v>
      </c>
      <c r="L149" s="38">
        <v>95</v>
      </c>
      <c r="M149" s="39">
        <v>75</v>
      </c>
      <c r="N149" s="29">
        <v>78</v>
      </c>
      <c r="O149" s="124" t="s">
        <v>30</v>
      </c>
      <c r="P149" s="126" t="s">
        <v>77</v>
      </c>
      <c r="Q149" s="38" t="s">
        <v>77</v>
      </c>
      <c r="R149" s="38" t="s">
        <v>77</v>
      </c>
      <c r="S149" s="38" t="s">
        <v>77</v>
      </c>
      <c r="T149" s="41" t="s">
        <v>77</v>
      </c>
      <c r="U149" s="127" t="s">
        <v>77</v>
      </c>
      <c r="V149" s="135">
        <v>6224008616030</v>
      </c>
      <c r="W149" s="44" t="s">
        <v>53</v>
      </c>
      <c r="X149" s="42">
        <v>0</v>
      </c>
      <c r="Y149" s="136">
        <v>36</v>
      </c>
      <c r="Z149" s="133" t="s">
        <v>751</v>
      </c>
      <c r="AA149" s="67">
        <v>36</v>
      </c>
      <c r="AB149" s="35" t="str">
        <f t="shared" si="81"/>
        <v>Adet</v>
      </c>
      <c r="AC149" s="38">
        <v>47.5</v>
      </c>
      <c r="AD149" s="38">
        <v>39</v>
      </c>
      <c r="AE149" s="38">
        <v>23.5</v>
      </c>
      <c r="AF149" s="68">
        <f t="shared" si="85"/>
        <v>4.3533750000000003E-2</v>
      </c>
      <c r="AG149" s="37">
        <f t="shared" si="82"/>
        <v>2.8079999999999998</v>
      </c>
      <c r="AH149" s="114">
        <v>3.4</v>
      </c>
      <c r="AI149" s="118">
        <f t="shared" si="87"/>
        <v>1562.0064892181354</v>
      </c>
      <c r="AJ149" s="29">
        <f t="shared" si="88"/>
        <v>56232.233611852876</v>
      </c>
      <c r="AK149" s="29">
        <f t="shared" si="89"/>
        <v>643.17914261923215</v>
      </c>
      <c r="AL149" s="29">
        <f t="shared" si="90"/>
        <v>23154.449134292357</v>
      </c>
      <c r="AM149" s="29">
        <f t="shared" si="91"/>
        <v>2526.7752031469836</v>
      </c>
      <c r="AN149" s="30">
        <f t="shared" si="92"/>
        <v>90963.907313291405</v>
      </c>
      <c r="AO149" s="29">
        <f t="shared" si="93"/>
        <v>63.169380078674585</v>
      </c>
      <c r="AP149" s="119">
        <f t="shared" si="94"/>
        <v>2274.097682832285</v>
      </c>
      <c r="AQ149" s="99"/>
      <c r="AR149" s="13">
        <f t="shared" si="95"/>
        <v>0</v>
      </c>
      <c r="AS149" s="11">
        <f t="shared" si="96"/>
        <v>0</v>
      </c>
      <c r="AT149" s="11">
        <f t="shared" si="97"/>
        <v>0</v>
      </c>
      <c r="AU149" s="11">
        <f t="shared" si="98"/>
        <v>0</v>
      </c>
      <c r="AV149" s="19" t="str">
        <f t="shared" si="77"/>
        <v>Adet</v>
      </c>
      <c r="AW149" s="106">
        <f t="shared" si="78"/>
        <v>43</v>
      </c>
      <c r="AX149" s="107">
        <f t="shared" si="84"/>
        <v>0</v>
      </c>
    </row>
    <row r="150" spans="1:50" ht="55.05" customHeight="1" x14ac:dyDescent="0.3">
      <c r="A150" s="24">
        <v>13</v>
      </c>
      <c r="B150" s="34" t="s">
        <v>392</v>
      </c>
      <c r="C150" s="38" t="s">
        <v>393</v>
      </c>
      <c r="D150" s="45" t="s">
        <v>394</v>
      </c>
      <c r="E150" s="154"/>
      <c r="F150" s="159" t="s">
        <v>743</v>
      </c>
      <c r="G150" s="160">
        <v>19</v>
      </c>
      <c r="H150" s="156" t="s">
        <v>20</v>
      </c>
      <c r="I150" s="37" t="s">
        <v>77</v>
      </c>
      <c r="J150" s="29" t="s">
        <v>77</v>
      </c>
      <c r="K150" s="38">
        <v>110</v>
      </c>
      <c r="L150" s="38">
        <v>110</v>
      </c>
      <c r="M150" s="39">
        <v>30</v>
      </c>
      <c r="N150" s="29">
        <v>48</v>
      </c>
      <c r="O150" s="125" t="s">
        <v>30</v>
      </c>
      <c r="P150" s="126" t="s">
        <v>77</v>
      </c>
      <c r="Q150" s="38" t="s">
        <v>77</v>
      </c>
      <c r="R150" s="38" t="s">
        <v>77</v>
      </c>
      <c r="S150" s="38" t="s">
        <v>77</v>
      </c>
      <c r="T150" s="41" t="s">
        <v>77</v>
      </c>
      <c r="U150" s="127" t="s">
        <v>77</v>
      </c>
      <c r="V150" s="135">
        <v>6224008616689</v>
      </c>
      <c r="W150" s="44" t="s">
        <v>52</v>
      </c>
      <c r="X150" s="42">
        <v>0</v>
      </c>
      <c r="Y150" s="136">
        <v>72</v>
      </c>
      <c r="Z150" s="133" t="s">
        <v>751</v>
      </c>
      <c r="AA150" s="67">
        <v>72</v>
      </c>
      <c r="AB150" s="35" t="str">
        <f t="shared" si="81"/>
        <v>Adet</v>
      </c>
      <c r="AC150" s="38">
        <v>47.699999999999996</v>
      </c>
      <c r="AD150" s="38">
        <v>33.5</v>
      </c>
      <c r="AE150" s="38">
        <v>17.5</v>
      </c>
      <c r="AF150" s="68">
        <f t="shared" si="85"/>
        <v>2.7964124999999996E-2</v>
      </c>
      <c r="AG150" s="37">
        <f t="shared" si="82"/>
        <v>3.456</v>
      </c>
      <c r="AH150" s="114">
        <v>3.65</v>
      </c>
      <c r="AI150" s="118">
        <f t="shared" si="87"/>
        <v>2431.68702757551</v>
      </c>
      <c r="AJ150" s="29">
        <f t="shared" si="88"/>
        <v>175081.46598543672</v>
      </c>
      <c r="AK150" s="29">
        <f t="shared" si="89"/>
        <v>1001.2828937075629</v>
      </c>
      <c r="AL150" s="29">
        <f t="shared" si="90"/>
        <v>72092.368346944539</v>
      </c>
      <c r="AM150" s="29">
        <f t="shared" si="91"/>
        <v>3933.6113681368547</v>
      </c>
      <c r="AN150" s="30">
        <f t="shared" si="92"/>
        <v>283220.01850585354</v>
      </c>
      <c r="AO150" s="29">
        <f t="shared" si="93"/>
        <v>98.340284203421362</v>
      </c>
      <c r="AP150" s="119">
        <f t="shared" si="94"/>
        <v>7080.5004626463378</v>
      </c>
      <c r="AQ150" s="99"/>
      <c r="AR150" s="13">
        <f t="shared" si="95"/>
        <v>0</v>
      </c>
      <c r="AS150" s="11">
        <f t="shared" si="96"/>
        <v>0</v>
      </c>
      <c r="AT150" s="11">
        <f t="shared" si="97"/>
        <v>0</v>
      </c>
      <c r="AU150" s="11">
        <f t="shared" si="98"/>
        <v>0</v>
      </c>
      <c r="AV150" s="19" t="str">
        <f t="shared" si="77"/>
        <v>Adet</v>
      </c>
      <c r="AW150" s="106">
        <f t="shared" si="78"/>
        <v>19</v>
      </c>
      <c r="AX150" s="107">
        <f t="shared" si="84"/>
        <v>0</v>
      </c>
    </row>
    <row r="151" spans="1:50" ht="55.05" customHeight="1" x14ac:dyDescent="0.3">
      <c r="A151" s="24">
        <v>14</v>
      </c>
      <c r="B151" s="34" t="s">
        <v>395</v>
      </c>
      <c r="C151" s="38" t="s">
        <v>120</v>
      </c>
      <c r="D151" s="45" t="s">
        <v>396</v>
      </c>
      <c r="E151" s="154"/>
      <c r="F151" s="159" t="s">
        <v>743</v>
      </c>
      <c r="G151" s="160">
        <v>19</v>
      </c>
      <c r="H151" s="156" t="s">
        <v>20</v>
      </c>
      <c r="I151" s="37" t="s">
        <v>77</v>
      </c>
      <c r="J151" s="29" t="s">
        <v>77</v>
      </c>
      <c r="K151" s="38">
        <v>125</v>
      </c>
      <c r="L151" s="38">
        <v>90</v>
      </c>
      <c r="M151" s="39">
        <v>55</v>
      </c>
      <c r="N151" s="29">
        <v>36</v>
      </c>
      <c r="O151" s="125" t="s">
        <v>30</v>
      </c>
      <c r="P151" s="126" t="s">
        <v>77</v>
      </c>
      <c r="Q151" s="38" t="s">
        <v>77</v>
      </c>
      <c r="R151" s="38" t="s">
        <v>77</v>
      </c>
      <c r="S151" s="38" t="s">
        <v>77</v>
      </c>
      <c r="T151" s="41" t="s">
        <v>77</v>
      </c>
      <c r="U151" s="127" t="s">
        <v>77</v>
      </c>
      <c r="V151" s="135">
        <v>6224008616139</v>
      </c>
      <c r="W151" s="44" t="s">
        <v>53</v>
      </c>
      <c r="X151" s="42">
        <v>0</v>
      </c>
      <c r="Y151" s="136">
        <v>60</v>
      </c>
      <c r="Z151" s="133" t="s">
        <v>751</v>
      </c>
      <c r="AA151" s="67">
        <v>60</v>
      </c>
      <c r="AB151" s="35" t="str">
        <f t="shared" si="81"/>
        <v>Adet</v>
      </c>
      <c r="AC151" s="38">
        <v>47.599999999999994</v>
      </c>
      <c r="AD151" s="38">
        <v>38</v>
      </c>
      <c r="AE151" s="38">
        <v>23</v>
      </c>
      <c r="AF151" s="68">
        <f t="shared" si="85"/>
        <v>4.1602399999999991E-2</v>
      </c>
      <c r="AG151" s="37">
        <f t="shared" si="82"/>
        <v>2.1599999999999997</v>
      </c>
      <c r="AH151" s="114">
        <v>2.85</v>
      </c>
      <c r="AI151" s="118">
        <f t="shared" si="87"/>
        <v>1634.521085322001</v>
      </c>
      <c r="AJ151" s="29">
        <f t="shared" si="88"/>
        <v>98071.265119320058</v>
      </c>
      <c r="AK151" s="29">
        <f t="shared" si="89"/>
        <v>673.03809395611802</v>
      </c>
      <c r="AL151" s="29">
        <f t="shared" si="90"/>
        <v>40382.28563736708</v>
      </c>
      <c r="AM151" s="29">
        <f t="shared" si="91"/>
        <v>2644.0782262561779</v>
      </c>
      <c r="AN151" s="30">
        <f t="shared" si="92"/>
        <v>158644.69357537068</v>
      </c>
      <c r="AO151" s="29">
        <f t="shared" si="93"/>
        <v>66.101955656404456</v>
      </c>
      <c r="AP151" s="119">
        <f t="shared" si="94"/>
        <v>3966.1173393842673</v>
      </c>
      <c r="AQ151" s="99"/>
      <c r="AR151" s="13">
        <f t="shared" si="95"/>
        <v>0</v>
      </c>
      <c r="AS151" s="11">
        <f t="shared" si="96"/>
        <v>0</v>
      </c>
      <c r="AT151" s="11">
        <f t="shared" si="97"/>
        <v>0</v>
      </c>
      <c r="AU151" s="11">
        <f t="shared" si="98"/>
        <v>0</v>
      </c>
      <c r="AV151" s="19" t="str">
        <f t="shared" si="77"/>
        <v>Adet</v>
      </c>
      <c r="AW151" s="106">
        <f t="shared" si="78"/>
        <v>19</v>
      </c>
      <c r="AX151" s="107">
        <f t="shared" si="84"/>
        <v>0</v>
      </c>
    </row>
    <row r="152" spans="1:50" ht="55.05" customHeight="1" x14ac:dyDescent="0.3">
      <c r="A152" s="24">
        <v>15</v>
      </c>
      <c r="B152" s="34" t="s">
        <v>397</v>
      </c>
      <c r="C152" s="38" t="s">
        <v>398</v>
      </c>
      <c r="D152" s="45" t="s">
        <v>399</v>
      </c>
      <c r="E152" s="154"/>
      <c r="F152" s="159" t="s">
        <v>97</v>
      </c>
      <c r="G152" s="160">
        <v>94</v>
      </c>
      <c r="H152" s="156" t="s">
        <v>20</v>
      </c>
      <c r="I152" s="37" t="s">
        <v>77</v>
      </c>
      <c r="J152" s="29" t="s">
        <v>77</v>
      </c>
      <c r="K152" s="38">
        <v>240</v>
      </c>
      <c r="L152" s="38">
        <v>160</v>
      </c>
      <c r="M152" s="39">
        <v>115</v>
      </c>
      <c r="N152" s="29">
        <v>235</v>
      </c>
      <c r="O152" s="125" t="s">
        <v>30</v>
      </c>
      <c r="P152" s="126" t="s">
        <v>77</v>
      </c>
      <c r="Q152" s="38" t="s">
        <v>77</v>
      </c>
      <c r="R152" s="38" t="s">
        <v>77</v>
      </c>
      <c r="S152" s="38" t="s">
        <v>77</v>
      </c>
      <c r="T152" s="41" t="s">
        <v>77</v>
      </c>
      <c r="U152" s="127" t="s">
        <v>77</v>
      </c>
      <c r="V152" s="135">
        <v>6224008616375</v>
      </c>
      <c r="W152" s="44" t="s">
        <v>53</v>
      </c>
      <c r="X152" s="42">
        <v>0</v>
      </c>
      <c r="Y152" s="136">
        <v>12</v>
      </c>
      <c r="Z152" s="133" t="s">
        <v>751</v>
      </c>
      <c r="AA152" s="67">
        <v>12</v>
      </c>
      <c r="AB152" s="35" t="str">
        <f t="shared" si="81"/>
        <v>Set</v>
      </c>
      <c r="AC152" s="38">
        <v>45.5</v>
      </c>
      <c r="AD152" s="38">
        <v>34</v>
      </c>
      <c r="AE152" s="38">
        <v>34.5</v>
      </c>
      <c r="AF152" s="68">
        <f t="shared" si="85"/>
        <v>5.3371500000000002E-2</v>
      </c>
      <c r="AG152" s="37">
        <f t="shared" si="82"/>
        <v>2.82</v>
      </c>
      <c r="AH152" s="114">
        <v>3.3</v>
      </c>
      <c r="AI152" s="118">
        <f t="shared" si="87"/>
        <v>1274.0882306099697</v>
      </c>
      <c r="AJ152" s="29">
        <f t="shared" si="88"/>
        <v>15289.058767319637</v>
      </c>
      <c r="AK152" s="29">
        <f t="shared" si="89"/>
        <v>524.6245655452816</v>
      </c>
      <c r="AL152" s="29">
        <f t="shared" si="90"/>
        <v>6295.4947865433787</v>
      </c>
      <c r="AM152" s="29">
        <f t="shared" si="91"/>
        <v>2061.0250789278921</v>
      </c>
      <c r="AN152" s="30">
        <f t="shared" si="92"/>
        <v>24732.300947134703</v>
      </c>
      <c r="AO152" s="29">
        <f t="shared" si="93"/>
        <v>51.525626973197305</v>
      </c>
      <c r="AP152" s="119">
        <f t="shared" si="94"/>
        <v>618.30752367836772</v>
      </c>
      <c r="AQ152" s="99"/>
      <c r="AR152" s="13">
        <f t="shared" si="95"/>
        <v>0</v>
      </c>
      <c r="AS152" s="11">
        <f t="shared" si="96"/>
        <v>0</v>
      </c>
      <c r="AT152" s="11">
        <f t="shared" si="97"/>
        <v>0</v>
      </c>
      <c r="AU152" s="11">
        <f t="shared" si="98"/>
        <v>0</v>
      </c>
      <c r="AV152" s="19" t="str">
        <f t="shared" si="77"/>
        <v>Set</v>
      </c>
      <c r="AW152" s="106">
        <f t="shared" si="78"/>
        <v>94</v>
      </c>
      <c r="AX152" s="107">
        <f t="shared" si="84"/>
        <v>0</v>
      </c>
    </row>
    <row r="153" spans="1:50" ht="55.05" customHeight="1" x14ac:dyDescent="0.3">
      <c r="A153" s="24">
        <v>16</v>
      </c>
      <c r="B153" s="34" t="s">
        <v>400</v>
      </c>
      <c r="C153" s="38" t="s">
        <v>401</v>
      </c>
      <c r="D153" s="45" t="s">
        <v>402</v>
      </c>
      <c r="E153" s="154"/>
      <c r="F153" s="159" t="s">
        <v>743</v>
      </c>
      <c r="G153" s="160">
        <v>51</v>
      </c>
      <c r="H153" s="156" t="s">
        <v>20</v>
      </c>
      <c r="I153" s="37" t="s">
        <v>77</v>
      </c>
      <c r="J153" s="29" t="s">
        <v>77</v>
      </c>
      <c r="K153" s="38">
        <v>150</v>
      </c>
      <c r="L153" s="38">
        <v>120</v>
      </c>
      <c r="M153" s="39">
        <v>115</v>
      </c>
      <c r="N153" s="29">
        <v>119</v>
      </c>
      <c r="O153" s="125" t="s">
        <v>30</v>
      </c>
      <c r="P153" s="126" t="s">
        <v>77</v>
      </c>
      <c r="Q153" s="38" t="s">
        <v>77</v>
      </c>
      <c r="R153" s="38" t="s">
        <v>77</v>
      </c>
      <c r="S153" s="38" t="s">
        <v>77</v>
      </c>
      <c r="T153" s="41" t="s">
        <v>77</v>
      </c>
      <c r="U153" s="127" t="s">
        <v>77</v>
      </c>
      <c r="V153" s="135">
        <v>6224008616931</v>
      </c>
      <c r="W153" s="44" t="s">
        <v>53</v>
      </c>
      <c r="X153" s="42">
        <v>0</v>
      </c>
      <c r="Y153" s="136">
        <v>24</v>
      </c>
      <c r="Z153" s="133" t="s">
        <v>751</v>
      </c>
      <c r="AA153" s="67">
        <v>24</v>
      </c>
      <c r="AB153" s="35" t="str">
        <f t="shared" si="81"/>
        <v>Adet</v>
      </c>
      <c r="AC153" s="38">
        <v>48.1</v>
      </c>
      <c r="AD153" s="38">
        <v>32</v>
      </c>
      <c r="AE153" s="38">
        <v>33.5</v>
      </c>
      <c r="AF153" s="68">
        <f t="shared" si="85"/>
        <v>5.1563200000000003E-2</v>
      </c>
      <c r="AG153" s="37">
        <f t="shared" si="82"/>
        <v>2.8559999999999999</v>
      </c>
      <c r="AH153" s="114">
        <v>3.2</v>
      </c>
      <c r="AI153" s="118">
        <f t="shared" si="87"/>
        <v>1318.7699754863934</v>
      </c>
      <c r="AJ153" s="29">
        <f t="shared" si="88"/>
        <v>31650.479411673441</v>
      </c>
      <c r="AK153" s="29">
        <f t="shared" si="89"/>
        <v>543.02293108263257</v>
      </c>
      <c r="AL153" s="29">
        <f t="shared" si="90"/>
        <v>13032.550345983182</v>
      </c>
      <c r="AM153" s="29">
        <f t="shared" si="91"/>
        <v>2133.3043721103422</v>
      </c>
      <c r="AN153" s="30">
        <f t="shared" si="92"/>
        <v>51199.304930648213</v>
      </c>
      <c r="AO153" s="29">
        <f t="shared" si="93"/>
        <v>53.332609302758556</v>
      </c>
      <c r="AP153" s="119">
        <f t="shared" si="94"/>
        <v>1279.9826232662053</v>
      </c>
      <c r="AQ153" s="99"/>
      <c r="AR153" s="13">
        <f t="shared" si="95"/>
        <v>0</v>
      </c>
      <c r="AS153" s="11">
        <f t="shared" si="96"/>
        <v>0</v>
      </c>
      <c r="AT153" s="11">
        <f t="shared" si="97"/>
        <v>0</v>
      </c>
      <c r="AU153" s="11">
        <f t="shared" si="98"/>
        <v>0</v>
      </c>
      <c r="AV153" s="19" t="str">
        <f t="shared" si="77"/>
        <v>Adet</v>
      </c>
      <c r="AW153" s="106">
        <f t="shared" si="78"/>
        <v>51</v>
      </c>
      <c r="AX153" s="107">
        <f t="shared" si="84"/>
        <v>0</v>
      </c>
    </row>
    <row r="154" spans="1:50" ht="55.05" customHeight="1" x14ac:dyDescent="0.3">
      <c r="A154" s="18">
        <v>1</v>
      </c>
      <c r="B154" s="34" t="s">
        <v>403</v>
      </c>
      <c r="C154" s="38" t="s">
        <v>404</v>
      </c>
      <c r="D154" s="43" t="s">
        <v>405</v>
      </c>
      <c r="E154" s="154"/>
      <c r="F154" s="159" t="s">
        <v>743</v>
      </c>
      <c r="G154" s="160">
        <v>29</v>
      </c>
      <c r="H154" s="156" t="s">
        <v>20</v>
      </c>
      <c r="I154" s="44">
        <v>0.3</v>
      </c>
      <c r="J154" s="29">
        <f>I154*1000</f>
        <v>300</v>
      </c>
      <c r="K154" s="40">
        <v>180</v>
      </c>
      <c r="L154" s="40">
        <v>115</v>
      </c>
      <c r="M154" s="42">
        <v>100</v>
      </c>
      <c r="N154" s="29">
        <v>41</v>
      </c>
      <c r="O154" s="124" t="s">
        <v>30</v>
      </c>
      <c r="P154" s="126" t="s">
        <v>77</v>
      </c>
      <c r="Q154" s="38" t="s">
        <v>737</v>
      </c>
      <c r="R154" s="38" t="s">
        <v>77</v>
      </c>
      <c r="S154" s="38" t="s">
        <v>77</v>
      </c>
      <c r="T154" s="41" t="s">
        <v>737</v>
      </c>
      <c r="U154" s="127" t="s">
        <v>737</v>
      </c>
      <c r="V154" s="135">
        <v>6224010803633</v>
      </c>
      <c r="W154" s="44" t="s">
        <v>52</v>
      </c>
      <c r="X154" s="42">
        <v>6</v>
      </c>
      <c r="Y154" s="136">
        <v>12</v>
      </c>
      <c r="Z154" s="133" t="s">
        <v>751</v>
      </c>
      <c r="AA154" s="67">
        <v>72</v>
      </c>
      <c r="AB154" s="35" t="str">
        <f t="shared" si="81"/>
        <v>Adet</v>
      </c>
      <c r="AC154" s="38">
        <v>39.5</v>
      </c>
      <c r="AD154" s="38">
        <v>25</v>
      </c>
      <c r="AE154" s="38">
        <v>34</v>
      </c>
      <c r="AF154" s="68">
        <f t="shared" si="85"/>
        <v>3.3575000000000001E-2</v>
      </c>
      <c r="AG154" s="37">
        <f t="shared" si="82"/>
        <v>2.952</v>
      </c>
      <c r="AH154" s="114">
        <v>3.1869999999999998</v>
      </c>
      <c r="AI154" s="118">
        <f t="shared" si="87"/>
        <v>2025.3164556962024</v>
      </c>
      <c r="AJ154" s="29">
        <f t="shared" si="88"/>
        <v>145822.78481012658</v>
      </c>
      <c r="AK154" s="29">
        <f t="shared" si="89"/>
        <v>833.95383469843637</v>
      </c>
      <c r="AL154" s="29">
        <f t="shared" si="90"/>
        <v>60044.676098287418</v>
      </c>
      <c r="AM154" s="29">
        <f t="shared" si="91"/>
        <v>3276.247207743857</v>
      </c>
      <c r="AN154" s="30">
        <f t="shared" si="92"/>
        <v>235889.79895755771</v>
      </c>
      <c r="AO154" s="29">
        <f t="shared" si="93"/>
        <v>81.906180193596427</v>
      </c>
      <c r="AP154" s="119">
        <f t="shared" si="94"/>
        <v>5897.2449739389431</v>
      </c>
      <c r="AQ154" s="99"/>
      <c r="AR154" s="13">
        <f t="shared" si="95"/>
        <v>0</v>
      </c>
      <c r="AS154" s="11">
        <f t="shared" si="96"/>
        <v>0</v>
      </c>
      <c r="AT154" s="11">
        <f t="shared" si="97"/>
        <v>0</v>
      </c>
      <c r="AU154" s="11">
        <f t="shared" si="98"/>
        <v>0</v>
      </c>
      <c r="AV154" s="19" t="str">
        <f t="shared" si="77"/>
        <v>Adet</v>
      </c>
      <c r="AW154" s="106">
        <f t="shared" si="78"/>
        <v>29</v>
      </c>
      <c r="AX154" s="107">
        <f t="shared" ref="AX154:AX200" si="99">AW154*AR154</f>
        <v>0</v>
      </c>
    </row>
    <row r="155" spans="1:50" ht="55.05" customHeight="1" x14ac:dyDescent="0.3">
      <c r="A155" s="18">
        <v>2</v>
      </c>
      <c r="B155" s="34" t="s">
        <v>406</v>
      </c>
      <c r="C155" s="38" t="s">
        <v>404</v>
      </c>
      <c r="D155" s="43" t="s">
        <v>407</v>
      </c>
      <c r="E155" s="154"/>
      <c r="F155" s="159" t="s">
        <v>743</v>
      </c>
      <c r="G155" s="160">
        <v>19</v>
      </c>
      <c r="H155" s="156" t="s">
        <v>20</v>
      </c>
      <c r="I155" s="44">
        <v>0.1</v>
      </c>
      <c r="J155" s="29">
        <f>I155*1000</f>
        <v>100</v>
      </c>
      <c r="K155" s="40">
        <v>135</v>
      </c>
      <c r="L155" s="40">
        <v>85</v>
      </c>
      <c r="M155" s="42">
        <v>70</v>
      </c>
      <c r="N155" s="29">
        <v>21</v>
      </c>
      <c r="O155" s="124" t="s">
        <v>30</v>
      </c>
      <c r="P155" s="126" t="s">
        <v>77</v>
      </c>
      <c r="Q155" s="38" t="s">
        <v>737</v>
      </c>
      <c r="R155" s="38" t="s">
        <v>77</v>
      </c>
      <c r="S155" s="38" t="s">
        <v>77</v>
      </c>
      <c r="T155" s="41" t="s">
        <v>737</v>
      </c>
      <c r="U155" s="127" t="s">
        <v>737</v>
      </c>
      <c r="V155" s="135">
        <v>6224010803626</v>
      </c>
      <c r="W155" s="44" t="s">
        <v>52</v>
      </c>
      <c r="X155" s="42">
        <v>6</v>
      </c>
      <c r="Y155" s="136">
        <v>12</v>
      </c>
      <c r="Z155" s="133" t="s">
        <v>751</v>
      </c>
      <c r="AA155" s="67">
        <v>72</v>
      </c>
      <c r="AB155" s="35" t="str">
        <f t="shared" si="81"/>
        <v>Adet</v>
      </c>
      <c r="AC155" s="38">
        <v>26.5</v>
      </c>
      <c r="AD155" s="38">
        <v>24.3</v>
      </c>
      <c r="AE155" s="38">
        <v>26</v>
      </c>
      <c r="AF155" s="68">
        <f t="shared" si="85"/>
        <v>1.6742699999999999E-2</v>
      </c>
      <c r="AG155" s="37">
        <f t="shared" si="82"/>
        <v>1.512</v>
      </c>
      <c r="AH155" s="114">
        <v>1.738</v>
      </c>
      <c r="AI155" s="118">
        <f t="shared" si="87"/>
        <v>4061.471566712657</v>
      </c>
      <c r="AJ155" s="29">
        <f t="shared" si="88"/>
        <v>292425.95280331129</v>
      </c>
      <c r="AK155" s="29">
        <f t="shared" si="89"/>
        <v>1672.3706451169764</v>
      </c>
      <c r="AL155" s="29">
        <f t="shared" si="90"/>
        <v>120410.6864484223</v>
      </c>
      <c r="AM155" s="29">
        <f t="shared" si="91"/>
        <v>6570.0275343881212</v>
      </c>
      <c r="AN155" s="30">
        <f t="shared" si="92"/>
        <v>473041.98247594474</v>
      </c>
      <c r="AO155" s="29">
        <f t="shared" si="93"/>
        <v>164.25068835970305</v>
      </c>
      <c r="AP155" s="119">
        <f t="shared" si="94"/>
        <v>11826.049561898619</v>
      </c>
      <c r="AQ155" s="99"/>
      <c r="AR155" s="13">
        <f t="shared" si="95"/>
        <v>0</v>
      </c>
      <c r="AS155" s="11">
        <f t="shared" si="96"/>
        <v>0</v>
      </c>
      <c r="AT155" s="11">
        <f t="shared" si="97"/>
        <v>0</v>
      </c>
      <c r="AU155" s="11">
        <f t="shared" si="98"/>
        <v>0</v>
      </c>
      <c r="AV155" s="19" t="str">
        <f t="shared" si="77"/>
        <v>Adet</v>
      </c>
      <c r="AW155" s="106">
        <f t="shared" si="78"/>
        <v>19</v>
      </c>
      <c r="AX155" s="107">
        <f t="shared" si="99"/>
        <v>0</v>
      </c>
    </row>
    <row r="156" spans="1:50" ht="55.05" customHeight="1" x14ac:dyDescent="0.3">
      <c r="A156" s="18">
        <v>3</v>
      </c>
      <c r="B156" s="34" t="s">
        <v>408</v>
      </c>
      <c r="C156" s="38" t="s">
        <v>409</v>
      </c>
      <c r="D156" s="45" t="s">
        <v>410</v>
      </c>
      <c r="E156" s="154"/>
      <c r="F156" s="159" t="s">
        <v>743</v>
      </c>
      <c r="G156" s="160">
        <v>189</v>
      </c>
      <c r="H156" s="156" t="s">
        <v>20</v>
      </c>
      <c r="I156" s="37" t="s">
        <v>77</v>
      </c>
      <c r="J156" s="29" t="s">
        <v>77</v>
      </c>
      <c r="K156" s="38">
        <v>465</v>
      </c>
      <c r="L156" s="38">
        <v>350</v>
      </c>
      <c r="M156" s="39">
        <v>120</v>
      </c>
      <c r="N156" s="29">
        <v>385</v>
      </c>
      <c r="O156" s="125" t="s">
        <v>30</v>
      </c>
      <c r="P156" s="126" t="s">
        <v>77</v>
      </c>
      <c r="Q156" s="38" t="s">
        <v>77</v>
      </c>
      <c r="R156" s="38" t="s">
        <v>77</v>
      </c>
      <c r="S156" s="38" t="s">
        <v>77</v>
      </c>
      <c r="T156" s="41" t="s">
        <v>77</v>
      </c>
      <c r="U156" s="127" t="s">
        <v>77</v>
      </c>
      <c r="V156" s="135">
        <v>6224010803343</v>
      </c>
      <c r="W156" s="44" t="s">
        <v>755</v>
      </c>
      <c r="X156" s="42">
        <v>0</v>
      </c>
      <c r="Y156" s="136">
        <v>6</v>
      </c>
      <c r="Z156" s="133" t="s">
        <v>751</v>
      </c>
      <c r="AA156" s="67">
        <v>6</v>
      </c>
      <c r="AB156" s="35" t="str">
        <f t="shared" si="81"/>
        <v>Adet</v>
      </c>
      <c r="AC156" s="38">
        <v>47.5</v>
      </c>
      <c r="AD156" s="38">
        <v>35.5</v>
      </c>
      <c r="AE156" s="38">
        <v>61</v>
      </c>
      <c r="AF156" s="68">
        <f t="shared" si="85"/>
        <v>0.10286125</v>
      </c>
      <c r="AG156" s="37">
        <f t="shared" si="82"/>
        <v>2.31</v>
      </c>
      <c r="AH156" s="114">
        <v>3.2</v>
      </c>
      <c r="AI156" s="118">
        <f t="shared" si="87"/>
        <v>661.08471363122658</v>
      </c>
      <c r="AJ156" s="29">
        <f t="shared" si="88"/>
        <v>3966.5082817873595</v>
      </c>
      <c r="AK156" s="29">
        <f t="shared" si="89"/>
        <v>272.21135267168148</v>
      </c>
      <c r="AL156" s="29">
        <f t="shared" si="90"/>
        <v>1633.268116030089</v>
      </c>
      <c r="AM156" s="29">
        <f t="shared" si="91"/>
        <v>1069.4017426387488</v>
      </c>
      <c r="AN156" s="30">
        <f t="shared" si="92"/>
        <v>6416.4104558324925</v>
      </c>
      <c r="AO156" s="29">
        <f t="shared" si="93"/>
        <v>26.73504356596872</v>
      </c>
      <c r="AP156" s="119">
        <f t="shared" si="94"/>
        <v>160.41026139581231</v>
      </c>
      <c r="AQ156" s="99"/>
      <c r="AR156" s="13">
        <f t="shared" si="95"/>
        <v>0</v>
      </c>
      <c r="AS156" s="11">
        <f t="shared" si="96"/>
        <v>0</v>
      </c>
      <c r="AT156" s="11">
        <f t="shared" si="97"/>
        <v>0</v>
      </c>
      <c r="AU156" s="11">
        <f t="shared" si="98"/>
        <v>0</v>
      </c>
      <c r="AV156" s="19" t="str">
        <f t="shared" si="77"/>
        <v>Adet</v>
      </c>
      <c r="AW156" s="106">
        <f t="shared" si="78"/>
        <v>189</v>
      </c>
      <c r="AX156" s="107">
        <f t="shared" si="99"/>
        <v>0</v>
      </c>
    </row>
    <row r="157" spans="1:50" ht="55.05" customHeight="1" x14ac:dyDescent="0.3">
      <c r="A157" s="18">
        <v>4</v>
      </c>
      <c r="B157" s="34" t="s">
        <v>411</v>
      </c>
      <c r="C157" s="38" t="s">
        <v>412</v>
      </c>
      <c r="D157" s="43" t="s">
        <v>413</v>
      </c>
      <c r="E157" s="154"/>
      <c r="F157" s="159" t="s">
        <v>743</v>
      </c>
      <c r="G157" s="160">
        <v>106</v>
      </c>
      <c r="H157" s="156" t="s">
        <v>20</v>
      </c>
      <c r="I157" s="37" t="s">
        <v>77</v>
      </c>
      <c r="J157" s="29" t="s">
        <v>77</v>
      </c>
      <c r="K157" s="38">
        <v>465</v>
      </c>
      <c r="L157" s="38">
        <v>355</v>
      </c>
      <c r="M157" s="39">
        <v>120</v>
      </c>
      <c r="N157" s="29">
        <v>292</v>
      </c>
      <c r="O157" s="125" t="s">
        <v>30</v>
      </c>
      <c r="P157" s="126" t="s">
        <v>77</v>
      </c>
      <c r="Q157" s="38" t="s">
        <v>77</v>
      </c>
      <c r="R157" s="38" t="s">
        <v>77</v>
      </c>
      <c r="S157" s="38" t="s">
        <v>77</v>
      </c>
      <c r="T157" s="41" t="s">
        <v>77</v>
      </c>
      <c r="U157" s="127" t="s">
        <v>77</v>
      </c>
      <c r="V157" s="135">
        <v>6224010803435</v>
      </c>
      <c r="W157" s="44" t="s">
        <v>52</v>
      </c>
      <c r="X157" s="42">
        <v>0</v>
      </c>
      <c r="Y157" s="136">
        <v>24</v>
      </c>
      <c r="Z157" s="133" t="s">
        <v>751</v>
      </c>
      <c r="AA157" s="67">
        <v>24</v>
      </c>
      <c r="AB157" s="35" t="str">
        <f t="shared" si="81"/>
        <v>Adet</v>
      </c>
      <c r="AC157" s="38">
        <v>46.5</v>
      </c>
      <c r="AD157" s="38">
        <v>35.5</v>
      </c>
      <c r="AE157" s="38">
        <v>23.7</v>
      </c>
      <c r="AF157" s="68">
        <f t="shared" si="85"/>
        <v>3.9122774999999999E-2</v>
      </c>
      <c r="AG157" s="37">
        <f t="shared" si="82"/>
        <v>7.0079999999999991</v>
      </c>
      <c r="AH157" s="114">
        <v>7.6</v>
      </c>
      <c r="AI157" s="118">
        <f t="shared" si="87"/>
        <v>1738.1180143790925</v>
      </c>
      <c r="AJ157" s="29">
        <f t="shared" si="88"/>
        <v>41714.832345098221</v>
      </c>
      <c r="AK157" s="29">
        <f t="shared" si="89"/>
        <v>715.69565297962629</v>
      </c>
      <c r="AL157" s="29">
        <f t="shared" si="90"/>
        <v>17176.695671511032</v>
      </c>
      <c r="AM157" s="29">
        <f t="shared" si="91"/>
        <v>2811.6614938485322</v>
      </c>
      <c r="AN157" s="30">
        <f t="shared" si="92"/>
        <v>67479.87585236477</v>
      </c>
      <c r="AO157" s="29">
        <f t="shared" si="93"/>
        <v>70.291537346213303</v>
      </c>
      <c r="AP157" s="119">
        <f t="shared" si="94"/>
        <v>1686.9968963091192</v>
      </c>
      <c r="AQ157" s="99"/>
      <c r="AR157" s="13">
        <f t="shared" si="95"/>
        <v>0</v>
      </c>
      <c r="AS157" s="11">
        <f t="shared" si="96"/>
        <v>0</v>
      </c>
      <c r="AT157" s="11">
        <f t="shared" si="97"/>
        <v>0</v>
      </c>
      <c r="AU157" s="11">
        <f t="shared" si="98"/>
        <v>0</v>
      </c>
      <c r="AV157" s="19" t="str">
        <f t="shared" si="77"/>
        <v>Adet</v>
      </c>
      <c r="AW157" s="106">
        <f t="shared" si="78"/>
        <v>106</v>
      </c>
      <c r="AX157" s="107">
        <f t="shared" si="99"/>
        <v>0</v>
      </c>
    </row>
    <row r="158" spans="1:50" ht="55.05" customHeight="1" x14ac:dyDescent="0.3">
      <c r="A158" s="18">
        <v>5</v>
      </c>
      <c r="B158" s="34" t="s">
        <v>414</v>
      </c>
      <c r="C158" s="38" t="s">
        <v>415</v>
      </c>
      <c r="D158" s="45" t="s">
        <v>416</v>
      </c>
      <c r="E158" s="154"/>
      <c r="F158" s="159" t="s">
        <v>743</v>
      </c>
      <c r="G158" s="160">
        <v>114</v>
      </c>
      <c r="H158" s="156" t="s">
        <v>20</v>
      </c>
      <c r="I158" s="37">
        <v>5</v>
      </c>
      <c r="J158" s="29">
        <f>I158*1000</f>
        <v>5000</v>
      </c>
      <c r="K158" s="38">
        <v>360</v>
      </c>
      <c r="L158" s="38">
        <v>260</v>
      </c>
      <c r="M158" s="39">
        <v>90</v>
      </c>
      <c r="N158" s="29">
        <v>316</v>
      </c>
      <c r="O158" s="125" t="s">
        <v>30</v>
      </c>
      <c r="P158" s="126" t="s">
        <v>737</v>
      </c>
      <c r="Q158" s="38" t="s">
        <v>737</v>
      </c>
      <c r="R158" s="38" t="s">
        <v>737</v>
      </c>
      <c r="S158" s="38" t="s">
        <v>737</v>
      </c>
      <c r="T158" s="41" t="s">
        <v>737</v>
      </c>
      <c r="U158" s="127" t="s">
        <v>737</v>
      </c>
      <c r="V158" s="135">
        <v>6224010803046</v>
      </c>
      <c r="W158" s="44" t="s">
        <v>51</v>
      </c>
      <c r="X158" s="42">
        <v>0</v>
      </c>
      <c r="Y158" s="136">
        <v>12</v>
      </c>
      <c r="Z158" s="133" t="s">
        <v>751</v>
      </c>
      <c r="AA158" s="67">
        <v>12</v>
      </c>
      <c r="AB158" s="35" t="str">
        <f t="shared" si="81"/>
        <v>Adet</v>
      </c>
      <c r="AC158" s="38">
        <v>73.5</v>
      </c>
      <c r="AD158" s="38">
        <v>37.6</v>
      </c>
      <c r="AE158" s="38">
        <v>36</v>
      </c>
      <c r="AF158" s="68">
        <f t="shared" si="85"/>
        <v>9.9489600000000011E-2</v>
      </c>
      <c r="AG158" s="37">
        <f t="shared" si="82"/>
        <v>3.7919999999999998</v>
      </c>
      <c r="AH158" s="114">
        <v>4.8</v>
      </c>
      <c r="AI158" s="118">
        <f t="shared" si="87"/>
        <v>683.48852543381406</v>
      </c>
      <c r="AJ158" s="29">
        <f t="shared" si="88"/>
        <v>8201.8623052057683</v>
      </c>
      <c r="AK158" s="29">
        <f t="shared" si="89"/>
        <v>281.43645164921759</v>
      </c>
      <c r="AL158" s="29">
        <f t="shared" si="90"/>
        <v>3377.2374197906111</v>
      </c>
      <c r="AM158" s="29">
        <f t="shared" si="91"/>
        <v>1105.6432029076404</v>
      </c>
      <c r="AN158" s="30">
        <f t="shared" si="92"/>
        <v>13267.718434891685</v>
      </c>
      <c r="AO158" s="29">
        <f t="shared" si="93"/>
        <v>27.641080072691011</v>
      </c>
      <c r="AP158" s="119">
        <f t="shared" si="94"/>
        <v>331.69296087229213</v>
      </c>
      <c r="AQ158" s="99"/>
      <c r="AR158" s="13">
        <f t="shared" si="95"/>
        <v>0</v>
      </c>
      <c r="AS158" s="11">
        <f t="shared" si="96"/>
        <v>0</v>
      </c>
      <c r="AT158" s="11">
        <f t="shared" si="97"/>
        <v>0</v>
      </c>
      <c r="AU158" s="11">
        <f t="shared" si="98"/>
        <v>0</v>
      </c>
      <c r="AV158" s="19" t="str">
        <f t="shared" si="77"/>
        <v>Adet</v>
      </c>
      <c r="AW158" s="106">
        <f t="shared" si="78"/>
        <v>114</v>
      </c>
      <c r="AX158" s="107">
        <f t="shared" si="99"/>
        <v>0</v>
      </c>
    </row>
    <row r="159" spans="1:50" ht="55.05" customHeight="1" x14ac:dyDescent="0.3">
      <c r="A159" s="18">
        <v>6</v>
      </c>
      <c r="B159" s="34" t="s">
        <v>417</v>
      </c>
      <c r="C159" s="38" t="s">
        <v>418</v>
      </c>
      <c r="D159" s="45" t="s">
        <v>419</v>
      </c>
      <c r="E159" s="154"/>
      <c r="F159" s="159" t="s">
        <v>743</v>
      </c>
      <c r="G159" s="160">
        <v>89</v>
      </c>
      <c r="H159" s="156" t="s">
        <v>20</v>
      </c>
      <c r="I159" s="37" t="s">
        <v>77</v>
      </c>
      <c r="J159" s="29" t="s">
        <v>77</v>
      </c>
      <c r="K159" s="38">
        <v>310</v>
      </c>
      <c r="L159" s="38">
        <v>250</v>
      </c>
      <c r="M159" s="39">
        <v>70</v>
      </c>
      <c r="N159" s="29">
        <v>234</v>
      </c>
      <c r="O159" s="125" t="s">
        <v>30</v>
      </c>
      <c r="P159" s="126" t="s">
        <v>77</v>
      </c>
      <c r="Q159" s="38" t="s">
        <v>737</v>
      </c>
      <c r="R159" s="38" t="s">
        <v>737</v>
      </c>
      <c r="S159" s="38" t="s">
        <v>737</v>
      </c>
      <c r="T159" s="41" t="s">
        <v>77</v>
      </c>
      <c r="U159" s="127" t="s">
        <v>77</v>
      </c>
      <c r="V159" s="135">
        <v>6224010803091</v>
      </c>
      <c r="W159" s="44" t="s">
        <v>52</v>
      </c>
      <c r="X159" s="42">
        <v>0</v>
      </c>
      <c r="Y159" s="136">
        <v>12</v>
      </c>
      <c r="Z159" s="133" t="s">
        <v>751</v>
      </c>
      <c r="AA159" s="67">
        <v>12</v>
      </c>
      <c r="AB159" s="35" t="str">
        <f t="shared" si="81"/>
        <v>Adet</v>
      </c>
      <c r="AC159" s="38">
        <v>62</v>
      </c>
      <c r="AD159" s="38">
        <v>25.8</v>
      </c>
      <c r="AE159" s="38">
        <v>38.700000000000003</v>
      </c>
      <c r="AF159" s="68">
        <f t="shared" si="85"/>
        <v>6.1904520000000011E-2</v>
      </c>
      <c r="AG159" s="37">
        <f t="shared" si="82"/>
        <v>2.8080000000000003</v>
      </c>
      <c r="AH159" s="114">
        <v>3.65</v>
      </c>
      <c r="AI159" s="118">
        <f t="shared" si="87"/>
        <v>1098.465830928016</v>
      </c>
      <c r="AJ159" s="29">
        <f t="shared" si="88"/>
        <v>13181.589971136193</v>
      </c>
      <c r="AK159" s="29">
        <f t="shared" si="89"/>
        <v>452.30945979388895</v>
      </c>
      <c r="AL159" s="29">
        <f t="shared" si="90"/>
        <v>5427.7135175266676</v>
      </c>
      <c r="AM159" s="29">
        <f t="shared" si="91"/>
        <v>1776.9300206188495</v>
      </c>
      <c r="AN159" s="30">
        <f t="shared" si="92"/>
        <v>21323.160247426196</v>
      </c>
      <c r="AO159" s="29">
        <f t="shared" si="93"/>
        <v>44.423250515471238</v>
      </c>
      <c r="AP159" s="119">
        <f t="shared" si="94"/>
        <v>533.07900618565486</v>
      </c>
      <c r="AQ159" s="99"/>
      <c r="AR159" s="13">
        <f t="shared" si="95"/>
        <v>0</v>
      </c>
      <c r="AS159" s="11">
        <f t="shared" si="96"/>
        <v>0</v>
      </c>
      <c r="AT159" s="11">
        <f t="shared" si="97"/>
        <v>0</v>
      </c>
      <c r="AU159" s="11">
        <f t="shared" si="98"/>
        <v>0</v>
      </c>
      <c r="AV159" s="19" t="str">
        <f t="shared" si="77"/>
        <v>Adet</v>
      </c>
      <c r="AW159" s="106">
        <f t="shared" si="78"/>
        <v>89</v>
      </c>
      <c r="AX159" s="107">
        <f t="shared" si="99"/>
        <v>0</v>
      </c>
    </row>
    <row r="160" spans="1:50" ht="55.05" customHeight="1" x14ac:dyDescent="0.3">
      <c r="A160" s="18">
        <v>7</v>
      </c>
      <c r="B160" s="34" t="s">
        <v>420</v>
      </c>
      <c r="C160" s="38" t="s">
        <v>353</v>
      </c>
      <c r="D160" s="45" t="s">
        <v>421</v>
      </c>
      <c r="E160" s="154"/>
      <c r="F160" s="159" t="s">
        <v>743</v>
      </c>
      <c r="G160" s="160">
        <v>58</v>
      </c>
      <c r="H160" s="156" t="s">
        <v>20</v>
      </c>
      <c r="I160" s="37">
        <v>3.6</v>
      </c>
      <c r="J160" s="29">
        <f>I160*1000</f>
        <v>3600</v>
      </c>
      <c r="K160" s="38">
        <v>290</v>
      </c>
      <c r="L160" s="38">
        <v>290</v>
      </c>
      <c r="M160" s="39">
        <v>110</v>
      </c>
      <c r="N160" s="29">
        <v>160</v>
      </c>
      <c r="O160" s="125" t="s">
        <v>30</v>
      </c>
      <c r="P160" s="126" t="s">
        <v>77</v>
      </c>
      <c r="Q160" s="38" t="s">
        <v>77</v>
      </c>
      <c r="R160" s="38" t="s">
        <v>737</v>
      </c>
      <c r="S160" s="38" t="s">
        <v>737</v>
      </c>
      <c r="T160" s="41" t="s">
        <v>737</v>
      </c>
      <c r="U160" s="127" t="s">
        <v>737</v>
      </c>
      <c r="V160" s="135">
        <v>6224009300587</v>
      </c>
      <c r="W160" s="44" t="s">
        <v>754</v>
      </c>
      <c r="X160" s="42">
        <v>0</v>
      </c>
      <c r="Y160" s="136">
        <v>12</v>
      </c>
      <c r="Z160" s="133" t="s">
        <v>751</v>
      </c>
      <c r="AA160" s="67">
        <v>12</v>
      </c>
      <c r="AB160" s="35" t="str">
        <f t="shared" si="81"/>
        <v>Adet</v>
      </c>
      <c r="AC160" s="38">
        <v>28.999999999999996</v>
      </c>
      <c r="AD160" s="38">
        <v>28.999999999999996</v>
      </c>
      <c r="AE160" s="38">
        <v>19.400000000000002</v>
      </c>
      <c r="AF160" s="68">
        <f t="shared" si="85"/>
        <v>1.6315399999999997E-2</v>
      </c>
      <c r="AG160" s="37">
        <f t="shared" si="82"/>
        <v>1.92</v>
      </c>
      <c r="AH160" s="114">
        <v>2.1</v>
      </c>
      <c r="AI160" s="118">
        <f t="shared" si="87"/>
        <v>4167.841425892103</v>
      </c>
      <c r="AJ160" s="29">
        <f t="shared" si="88"/>
        <v>50014.097110705232</v>
      </c>
      <c r="AK160" s="29">
        <f t="shared" si="89"/>
        <v>1716.1699988967482</v>
      </c>
      <c r="AL160" s="29">
        <f t="shared" si="90"/>
        <v>20594.039986760978</v>
      </c>
      <c r="AM160" s="29">
        <f t="shared" si="91"/>
        <v>6742.0964242372247</v>
      </c>
      <c r="AN160" s="30">
        <f t="shared" si="92"/>
        <v>80905.157090846697</v>
      </c>
      <c r="AO160" s="29">
        <f t="shared" si="93"/>
        <v>168.55241060593062</v>
      </c>
      <c r="AP160" s="119">
        <f t="shared" si="94"/>
        <v>2022.6289272711674</v>
      </c>
      <c r="AQ160" s="99"/>
      <c r="AR160" s="13">
        <f t="shared" si="95"/>
        <v>0</v>
      </c>
      <c r="AS160" s="11">
        <f t="shared" si="96"/>
        <v>0</v>
      </c>
      <c r="AT160" s="11">
        <f t="shared" si="97"/>
        <v>0</v>
      </c>
      <c r="AU160" s="11">
        <f t="shared" si="98"/>
        <v>0</v>
      </c>
      <c r="AV160" s="19" t="str">
        <f t="shared" si="77"/>
        <v>Adet</v>
      </c>
      <c r="AW160" s="106">
        <f t="shared" si="78"/>
        <v>58</v>
      </c>
      <c r="AX160" s="107">
        <f t="shared" si="99"/>
        <v>0</v>
      </c>
    </row>
    <row r="161" spans="1:50" ht="55.05" customHeight="1" x14ac:dyDescent="0.3">
      <c r="A161" s="18">
        <v>8</v>
      </c>
      <c r="B161" s="34" t="s">
        <v>422</v>
      </c>
      <c r="C161" s="38" t="s">
        <v>353</v>
      </c>
      <c r="D161" s="45" t="s">
        <v>423</v>
      </c>
      <c r="E161" s="154"/>
      <c r="F161" s="159" t="s">
        <v>743</v>
      </c>
      <c r="G161" s="160">
        <v>68</v>
      </c>
      <c r="H161" s="156" t="s">
        <v>20</v>
      </c>
      <c r="I161" s="37">
        <v>5</v>
      </c>
      <c r="J161" s="29">
        <f>I161*1000</f>
        <v>5000</v>
      </c>
      <c r="K161" s="38">
        <v>320</v>
      </c>
      <c r="L161" s="38">
        <v>320</v>
      </c>
      <c r="M161" s="39">
        <v>120</v>
      </c>
      <c r="N161" s="29">
        <v>198</v>
      </c>
      <c r="O161" s="125" t="s">
        <v>30</v>
      </c>
      <c r="P161" s="126" t="s">
        <v>77</v>
      </c>
      <c r="Q161" s="38" t="s">
        <v>77</v>
      </c>
      <c r="R161" s="38" t="s">
        <v>737</v>
      </c>
      <c r="S161" s="38" t="s">
        <v>737</v>
      </c>
      <c r="T161" s="41" t="s">
        <v>737</v>
      </c>
      <c r="U161" s="127" t="s">
        <v>737</v>
      </c>
      <c r="V161" s="135">
        <v>6224009300594</v>
      </c>
      <c r="W161" s="44" t="s">
        <v>755</v>
      </c>
      <c r="X161" s="42">
        <v>0</v>
      </c>
      <c r="Y161" s="136">
        <v>12</v>
      </c>
      <c r="Z161" s="133" t="s">
        <v>751</v>
      </c>
      <c r="AA161" s="67">
        <v>12</v>
      </c>
      <c r="AB161" s="35" t="str">
        <f t="shared" si="81"/>
        <v>Adet</v>
      </c>
      <c r="AC161" s="38">
        <v>32.300000000000004</v>
      </c>
      <c r="AD161" s="38">
        <v>32.300000000000004</v>
      </c>
      <c r="AE161" s="38">
        <v>21.5</v>
      </c>
      <c r="AF161" s="68">
        <f t="shared" si="85"/>
        <v>2.2430735000000004E-2</v>
      </c>
      <c r="AG161" s="37">
        <f t="shared" si="82"/>
        <v>2.3760000000000003</v>
      </c>
      <c r="AH161" s="114">
        <v>2.58</v>
      </c>
      <c r="AI161" s="118">
        <f t="shared" si="87"/>
        <v>3031.5546949308609</v>
      </c>
      <c r="AJ161" s="29">
        <f t="shared" si="88"/>
        <v>36378.656339170331</v>
      </c>
      <c r="AK161" s="29">
        <f t="shared" si="89"/>
        <v>1248.2872273244723</v>
      </c>
      <c r="AL161" s="29">
        <f t="shared" si="90"/>
        <v>14979.446727893668</v>
      </c>
      <c r="AM161" s="29">
        <f t="shared" si="91"/>
        <v>4903.985535917569</v>
      </c>
      <c r="AN161" s="30">
        <f t="shared" si="92"/>
        <v>58847.826431010828</v>
      </c>
      <c r="AO161" s="29">
        <f t="shared" si="93"/>
        <v>122.59963839793923</v>
      </c>
      <c r="AP161" s="119">
        <f t="shared" si="94"/>
        <v>1471.1956607752709</v>
      </c>
      <c r="AQ161" s="99"/>
      <c r="AR161" s="13">
        <f t="shared" si="95"/>
        <v>0</v>
      </c>
      <c r="AS161" s="11">
        <f t="shared" si="96"/>
        <v>0</v>
      </c>
      <c r="AT161" s="11">
        <f t="shared" si="97"/>
        <v>0</v>
      </c>
      <c r="AU161" s="11">
        <f t="shared" si="98"/>
        <v>0</v>
      </c>
      <c r="AV161" s="19" t="str">
        <f t="shared" si="77"/>
        <v>Adet</v>
      </c>
      <c r="AW161" s="106">
        <f t="shared" si="78"/>
        <v>68</v>
      </c>
      <c r="AX161" s="107">
        <f t="shared" si="99"/>
        <v>0</v>
      </c>
    </row>
    <row r="162" spans="1:50" ht="55.05" customHeight="1" x14ac:dyDescent="0.3">
      <c r="A162" s="18">
        <v>9</v>
      </c>
      <c r="B162" s="34" t="s">
        <v>424</v>
      </c>
      <c r="C162" s="38" t="s">
        <v>353</v>
      </c>
      <c r="D162" s="45" t="s">
        <v>425</v>
      </c>
      <c r="E162" s="154"/>
      <c r="F162" s="159" t="s">
        <v>743</v>
      </c>
      <c r="G162" s="160">
        <v>88</v>
      </c>
      <c r="H162" s="156" t="s">
        <v>20</v>
      </c>
      <c r="I162" s="37">
        <v>6.7</v>
      </c>
      <c r="J162" s="29">
        <f>I162*1000</f>
        <v>6700</v>
      </c>
      <c r="K162" s="38">
        <v>350</v>
      </c>
      <c r="L162" s="38">
        <v>350</v>
      </c>
      <c r="M162" s="39">
        <v>130</v>
      </c>
      <c r="N162" s="29">
        <v>241</v>
      </c>
      <c r="O162" s="125" t="s">
        <v>30</v>
      </c>
      <c r="P162" s="126" t="s">
        <v>77</v>
      </c>
      <c r="Q162" s="38" t="s">
        <v>77</v>
      </c>
      <c r="R162" s="38" t="s">
        <v>737</v>
      </c>
      <c r="S162" s="38" t="s">
        <v>737</v>
      </c>
      <c r="T162" s="41" t="s">
        <v>737</v>
      </c>
      <c r="U162" s="127" t="s">
        <v>737</v>
      </c>
      <c r="V162" s="135">
        <v>6224009300600</v>
      </c>
      <c r="W162" s="44" t="s">
        <v>754</v>
      </c>
      <c r="X162" s="42">
        <v>0</v>
      </c>
      <c r="Y162" s="136">
        <v>12</v>
      </c>
      <c r="Z162" s="133" t="s">
        <v>751</v>
      </c>
      <c r="AA162" s="67">
        <v>12</v>
      </c>
      <c r="AB162" s="35" t="str">
        <f t="shared" si="81"/>
        <v>Adet</v>
      </c>
      <c r="AC162" s="38">
        <v>35</v>
      </c>
      <c r="AD162" s="38">
        <v>35</v>
      </c>
      <c r="AE162" s="38">
        <v>22.2</v>
      </c>
      <c r="AF162" s="68">
        <f t="shared" si="85"/>
        <v>2.7195E-2</v>
      </c>
      <c r="AG162" s="37">
        <f t="shared" si="82"/>
        <v>2.8919999999999999</v>
      </c>
      <c r="AH162" s="114">
        <v>3.17</v>
      </c>
      <c r="AI162" s="118">
        <f t="shared" si="87"/>
        <v>2500.4596433167862</v>
      </c>
      <c r="AJ162" s="29">
        <f t="shared" si="88"/>
        <v>30005.515719801435</v>
      </c>
      <c r="AK162" s="29">
        <f t="shared" si="89"/>
        <v>1029.6010296010295</v>
      </c>
      <c r="AL162" s="29">
        <f t="shared" si="90"/>
        <v>12355.212355212354</v>
      </c>
      <c r="AM162" s="29">
        <f t="shared" si="91"/>
        <v>4044.8611877183307</v>
      </c>
      <c r="AN162" s="30">
        <f t="shared" si="92"/>
        <v>48538.33425261997</v>
      </c>
      <c r="AO162" s="29">
        <f t="shared" si="93"/>
        <v>101.12152969295826</v>
      </c>
      <c r="AP162" s="119">
        <f t="shared" si="94"/>
        <v>1213.4583563154993</v>
      </c>
      <c r="AQ162" s="99"/>
      <c r="AR162" s="13">
        <f t="shared" si="95"/>
        <v>0</v>
      </c>
      <c r="AS162" s="11">
        <f t="shared" si="96"/>
        <v>0</v>
      </c>
      <c r="AT162" s="11">
        <f t="shared" si="97"/>
        <v>0</v>
      </c>
      <c r="AU162" s="11">
        <f t="shared" si="98"/>
        <v>0</v>
      </c>
      <c r="AV162" s="19" t="str">
        <f t="shared" si="77"/>
        <v>Adet</v>
      </c>
      <c r="AW162" s="106">
        <f t="shared" si="78"/>
        <v>88</v>
      </c>
      <c r="AX162" s="107">
        <f t="shared" si="99"/>
        <v>0</v>
      </c>
    </row>
    <row r="163" spans="1:50" ht="55.05" customHeight="1" x14ac:dyDescent="0.3">
      <c r="A163" s="18">
        <v>10</v>
      </c>
      <c r="B163" s="34" t="s">
        <v>426</v>
      </c>
      <c r="C163" s="38" t="s">
        <v>353</v>
      </c>
      <c r="D163" s="45" t="s">
        <v>427</v>
      </c>
      <c r="E163" s="154"/>
      <c r="F163" s="159" t="s">
        <v>743</v>
      </c>
      <c r="G163" s="160">
        <v>98</v>
      </c>
      <c r="H163" s="156" t="s">
        <v>20</v>
      </c>
      <c r="I163" s="37">
        <v>8.5</v>
      </c>
      <c r="J163" s="29">
        <f>I163*1000</f>
        <v>8500</v>
      </c>
      <c r="K163" s="38">
        <v>375</v>
      </c>
      <c r="L163" s="38">
        <v>375</v>
      </c>
      <c r="M163" s="39">
        <v>135</v>
      </c>
      <c r="N163" s="29">
        <v>327</v>
      </c>
      <c r="O163" s="125" t="s">
        <v>30</v>
      </c>
      <c r="P163" s="126" t="s">
        <v>77</v>
      </c>
      <c r="Q163" s="38" t="s">
        <v>77</v>
      </c>
      <c r="R163" s="38" t="s">
        <v>737</v>
      </c>
      <c r="S163" s="38" t="s">
        <v>737</v>
      </c>
      <c r="T163" s="41" t="s">
        <v>737</v>
      </c>
      <c r="U163" s="127" t="s">
        <v>737</v>
      </c>
      <c r="V163" s="135">
        <v>6224009300617</v>
      </c>
      <c r="W163" s="44" t="s">
        <v>755</v>
      </c>
      <c r="X163" s="42">
        <v>0</v>
      </c>
      <c r="Y163" s="136">
        <v>12</v>
      </c>
      <c r="Z163" s="133" t="s">
        <v>751</v>
      </c>
      <c r="AA163" s="67">
        <v>12</v>
      </c>
      <c r="AB163" s="35" t="str">
        <f t="shared" si="81"/>
        <v>Adet</v>
      </c>
      <c r="AC163" s="38">
        <v>38</v>
      </c>
      <c r="AD163" s="38">
        <v>38</v>
      </c>
      <c r="AE163" s="38">
        <v>23.599999999999998</v>
      </c>
      <c r="AF163" s="68">
        <f t="shared" si="85"/>
        <v>3.4078400000000002E-2</v>
      </c>
      <c r="AG163" s="37">
        <f t="shared" si="82"/>
        <v>3.9240000000000004</v>
      </c>
      <c r="AH163" s="114">
        <v>4.26</v>
      </c>
      <c r="AI163" s="118">
        <f t="shared" si="87"/>
        <v>1995.3988450161978</v>
      </c>
      <c r="AJ163" s="29">
        <f t="shared" si="88"/>
        <v>23944.786140194374</v>
      </c>
      <c r="AK163" s="29">
        <f t="shared" si="89"/>
        <v>821.63481853608141</v>
      </c>
      <c r="AL163" s="29">
        <f t="shared" si="90"/>
        <v>9859.6178224329778</v>
      </c>
      <c r="AM163" s="29">
        <f t="shared" si="91"/>
        <v>3227.85107282032</v>
      </c>
      <c r="AN163" s="30">
        <f t="shared" si="92"/>
        <v>38734.21287384384</v>
      </c>
      <c r="AO163" s="29">
        <f t="shared" si="93"/>
        <v>80.696276820508004</v>
      </c>
      <c r="AP163" s="119">
        <f t="shared" si="94"/>
        <v>968.3553218460961</v>
      </c>
      <c r="AQ163" s="99"/>
      <c r="AR163" s="13">
        <f t="shared" si="95"/>
        <v>0</v>
      </c>
      <c r="AS163" s="11">
        <f t="shared" si="96"/>
        <v>0</v>
      </c>
      <c r="AT163" s="11">
        <f t="shared" si="97"/>
        <v>0</v>
      </c>
      <c r="AU163" s="11">
        <f t="shared" si="98"/>
        <v>0</v>
      </c>
      <c r="AV163" s="19" t="str">
        <f t="shared" si="77"/>
        <v>Adet</v>
      </c>
      <c r="AW163" s="106">
        <f t="shared" si="78"/>
        <v>98</v>
      </c>
      <c r="AX163" s="107">
        <f t="shared" si="99"/>
        <v>0</v>
      </c>
    </row>
    <row r="164" spans="1:50" ht="55.05" customHeight="1" x14ac:dyDescent="0.3">
      <c r="A164" s="18">
        <v>11</v>
      </c>
      <c r="B164" s="34" t="s">
        <v>428</v>
      </c>
      <c r="C164" s="38" t="s">
        <v>429</v>
      </c>
      <c r="D164" s="45" t="s">
        <v>430</v>
      </c>
      <c r="E164" s="154"/>
      <c r="F164" s="159" t="s">
        <v>97</v>
      </c>
      <c r="G164" s="160">
        <v>95</v>
      </c>
      <c r="H164" s="156" t="s">
        <v>20</v>
      </c>
      <c r="I164" s="37" t="s">
        <v>77</v>
      </c>
      <c r="J164" s="29" t="s">
        <v>77</v>
      </c>
      <c r="K164" s="40" t="s">
        <v>431</v>
      </c>
      <c r="L164" s="40" t="s">
        <v>432</v>
      </c>
      <c r="M164" s="42" t="s">
        <v>433</v>
      </c>
      <c r="N164" s="29">
        <v>262</v>
      </c>
      <c r="O164" s="124" t="s">
        <v>30</v>
      </c>
      <c r="P164" s="126" t="s">
        <v>738</v>
      </c>
      <c r="Q164" s="38" t="s">
        <v>737</v>
      </c>
      <c r="R164" s="38" t="s">
        <v>737</v>
      </c>
      <c r="S164" s="38" t="s">
        <v>77</v>
      </c>
      <c r="T164" s="41" t="s">
        <v>77</v>
      </c>
      <c r="U164" s="127" t="s">
        <v>77</v>
      </c>
      <c r="V164" s="135">
        <v>6224009300259</v>
      </c>
      <c r="W164" s="44" t="s">
        <v>52</v>
      </c>
      <c r="X164" s="42">
        <v>0</v>
      </c>
      <c r="Y164" s="136">
        <v>12</v>
      </c>
      <c r="Z164" s="133" t="s">
        <v>751</v>
      </c>
      <c r="AA164" s="67">
        <v>12</v>
      </c>
      <c r="AB164" s="35" t="str">
        <f t="shared" si="81"/>
        <v>Set</v>
      </c>
      <c r="AC164" s="38">
        <v>50.5</v>
      </c>
      <c r="AD164" s="38">
        <v>36.5</v>
      </c>
      <c r="AE164" s="38">
        <v>39.6</v>
      </c>
      <c r="AF164" s="68">
        <f t="shared" si="85"/>
        <v>7.2992700000000008E-2</v>
      </c>
      <c r="AG164" s="37">
        <f t="shared" si="82"/>
        <v>3.1440000000000001</v>
      </c>
      <c r="AH164" s="114">
        <v>4.0999999999999996</v>
      </c>
      <c r="AI164" s="118">
        <f t="shared" si="87"/>
        <v>931.60000931599996</v>
      </c>
      <c r="AJ164" s="29">
        <f t="shared" si="88"/>
        <v>11179.200111791999</v>
      </c>
      <c r="AK164" s="29">
        <f t="shared" si="89"/>
        <v>383.60000383599998</v>
      </c>
      <c r="AL164" s="29">
        <f t="shared" si="90"/>
        <v>4603.2000460319996</v>
      </c>
      <c r="AM164" s="29">
        <f t="shared" si="91"/>
        <v>1507.00001507</v>
      </c>
      <c r="AN164" s="30">
        <f t="shared" si="92"/>
        <v>18084.000180840001</v>
      </c>
      <c r="AO164" s="29">
        <f t="shared" si="93"/>
        <v>37.675000376749999</v>
      </c>
      <c r="AP164" s="119">
        <f t="shared" si="94"/>
        <v>452.10000452099996</v>
      </c>
      <c r="AQ164" s="99"/>
      <c r="AR164" s="13">
        <f t="shared" si="95"/>
        <v>0</v>
      </c>
      <c r="AS164" s="11">
        <f t="shared" si="96"/>
        <v>0</v>
      </c>
      <c r="AT164" s="11">
        <f t="shared" si="97"/>
        <v>0</v>
      </c>
      <c r="AU164" s="11">
        <f t="shared" si="98"/>
        <v>0</v>
      </c>
      <c r="AV164" s="19" t="str">
        <f t="shared" si="77"/>
        <v>Set</v>
      </c>
      <c r="AW164" s="106">
        <f t="shared" si="78"/>
        <v>95</v>
      </c>
      <c r="AX164" s="107">
        <f t="shared" si="99"/>
        <v>0</v>
      </c>
    </row>
    <row r="165" spans="1:50" ht="55.05" customHeight="1" x14ac:dyDescent="0.3">
      <c r="A165" s="18">
        <v>12</v>
      </c>
      <c r="B165" s="34" t="s">
        <v>434</v>
      </c>
      <c r="C165" s="38" t="s">
        <v>429</v>
      </c>
      <c r="D165" s="45" t="s">
        <v>435</v>
      </c>
      <c r="E165" s="154"/>
      <c r="F165" s="159" t="s">
        <v>743</v>
      </c>
      <c r="G165" s="160">
        <v>22</v>
      </c>
      <c r="H165" s="156" t="s">
        <v>20</v>
      </c>
      <c r="I165" s="37" t="s">
        <v>77</v>
      </c>
      <c r="J165" s="29" t="s">
        <v>77</v>
      </c>
      <c r="K165" s="38">
        <v>200</v>
      </c>
      <c r="L165" s="38">
        <v>140</v>
      </c>
      <c r="M165" s="39">
        <v>60</v>
      </c>
      <c r="N165" s="29">
        <v>51</v>
      </c>
      <c r="O165" s="125" t="s">
        <v>30</v>
      </c>
      <c r="P165" s="126" t="s">
        <v>738</v>
      </c>
      <c r="Q165" s="38" t="s">
        <v>737</v>
      </c>
      <c r="R165" s="38" t="s">
        <v>737</v>
      </c>
      <c r="S165" s="38" t="s">
        <v>737</v>
      </c>
      <c r="T165" s="41" t="s">
        <v>77</v>
      </c>
      <c r="U165" s="127" t="s">
        <v>77</v>
      </c>
      <c r="V165" s="135">
        <v>6224009300914</v>
      </c>
      <c r="W165" s="44" t="s">
        <v>755</v>
      </c>
      <c r="X165" s="42">
        <v>0</v>
      </c>
      <c r="Y165" s="136">
        <v>48</v>
      </c>
      <c r="Z165" s="133" t="s">
        <v>751</v>
      </c>
      <c r="AA165" s="67">
        <v>48</v>
      </c>
      <c r="AB165" s="35" t="str">
        <f t="shared" si="81"/>
        <v>Adet</v>
      </c>
      <c r="AC165" s="38">
        <v>40.200000000000003</v>
      </c>
      <c r="AD165" s="38">
        <v>29.299999999999997</v>
      </c>
      <c r="AE165" s="38">
        <v>26.5</v>
      </c>
      <c r="AF165" s="68">
        <f t="shared" si="85"/>
        <v>3.1213290000000001E-2</v>
      </c>
      <c r="AG165" s="37">
        <f t="shared" si="82"/>
        <v>2.448</v>
      </c>
      <c r="AH165" s="114">
        <v>2.8450000000000002</v>
      </c>
      <c r="AI165" s="118">
        <f t="shared" si="87"/>
        <v>2178.5591970599703</v>
      </c>
      <c r="AJ165" s="29">
        <f t="shared" si="88"/>
        <v>104570.84145887857</v>
      </c>
      <c r="AK165" s="29">
        <f t="shared" si="89"/>
        <v>897.05378702469363</v>
      </c>
      <c r="AL165" s="29">
        <f t="shared" si="90"/>
        <v>43058.581777185296</v>
      </c>
      <c r="AM165" s="29">
        <f t="shared" si="91"/>
        <v>3524.1398775970106</v>
      </c>
      <c r="AN165" s="30">
        <f t="shared" si="92"/>
        <v>169158.71412465652</v>
      </c>
      <c r="AO165" s="29">
        <f t="shared" si="93"/>
        <v>88.103496939925265</v>
      </c>
      <c r="AP165" s="119">
        <f t="shared" si="94"/>
        <v>4228.9678531164127</v>
      </c>
      <c r="AQ165" s="99"/>
      <c r="AR165" s="13">
        <f t="shared" si="95"/>
        <v>0</v>
      </c>
      <c r="AS165" s="11">
        <f t="shared" si="96"/>
        <v>0</v>
      </c>
      <c r="AT165" s="11">
        <f t="shared" si="97"/>
        <v>0</v>
      </c>
      <c r="AU165" s="11">
        <f t="shared" si="98"/>
        <v>0</v>
      </c>
      <c r="AV165" s="19" t="str">
        <f t="shared" si="77"/>
        <v>Adet</v>
      </c>
      <c r="AW165" s="106">
        <f t="shared" si="78"/>
        <v>22</v>
      </c>
      <c r="AX165" s="107">
        <f t="shared" si="99"/>
        <v>0</v>
      </c>
    </row>
    <row r="166" spans="1:50" ht="55.05" customHeight="1" x14ac:dyDescent="0.3">
      <c r="A166" s="18">
        <v>13</v>
      </c>
      <c r="B166" s="34" t="s">
        <v>436</v>
      </c>
      <c r="C166" s="38" t="s">
        <v>429</v>
      </c>
      <c r="D166" s="45" t="s">
        <v>437</v>
      </c>
      <c r="E166" s="154"/>
      <c r="F166" s="159" t="s">
        <v>743</v>
      </c>
      <c r="G166" s="160">
        <v>31</v>
      </c>
      <c r="H166" s="156" t="s">
        <v>20</v>
      </c>
      <c r="I166" s="37" t="s">
        <v>77</v>
      </c>
      <c r="J166" s="29" t="s">
        <v>77</v>
      </c>
      <c r="K166" s="38">
        <v>255</v>
      </c>
      <c r="L166" s="38">
        <v>195</v>
      </c>
      <c r="M166" s="39">
        <v>60</v>
      </c>
      <c r="N166" s="29">
        <v>79</v>
      </c>
      <c r="O166" s="125" t="s">
        <v>30</v>
      </c>
      <c r="P166" s="126" t="s">
        <v>737</v>
      </c>
      <c r="Q166" s="38" t="s">
        <v>737</v>
      </c>
      <c r="R166" s="38" t="s">
        <v>737</v>
      </c>
      <c r="S166" s="38" t="s">
        <v>737</v>
      </c>
      <c r="T166" s="41" t="s">
        <v>77</v>
      </c>
      <c r="U166" s="127" t="s">
        <v>77</v>
      </c>
      <c r="V166" s="135">
        <v>6224009300921</v>
      </c>
      <c r="W166" s="44" t="s">
        <v>755</v>
      </c>
      <c r="X166" s="42">
        <v>0</v>
      </c>
      <c r="Y166" s="136">
        <v>36</v>
      </c>
      <c r="Z166" s="133" t="s">
        <v>751</v>
      </c>
      <c r="AA166" s="67">
        <v>36</v>
      </c>
      <c r="AB166" s="35" t="str">
        <f t="shared" ref="AB166:AB198" si="100">F166</f>
        <v>Adet</v>
      </c>
      <c r="AC166" s="38">
        <v>39</v>
      </c>
      <c r="AD166" s="38">
        <v>26.5</v>
      </c>
      <c r="AE166" s="38">
        <v>37</v>
      </c>
      <c r="AF166" s="68">
        <f t="shared" si="85"/>
        <v>3.8239500000000003E-2</v>
      </c>
      <c r="AG166" s="37">
        <f t="shared" si="82"/>
        <v>2.8439999999999999</v>
      </c>
      <c r="AH166" s="114">
        <v>3.3650000000000002</v>
      </c>
      <c r="AI166" s="118">
        <f t="shared" si="87"/>
        <v>1778.2659292093253</v>
      </c>
      <c r="AJ166" s="29">
        <f t="shared" si="88"/>
        <v>64017.573451535711</v>
      </c>
      <c r="AK166" s="29">
        <f t="shared" si="89"/>
        <v>732.22714732148688</v>
      </c>
      <c r="AL166" s="29">
        <f t="shared" si="90"/>
        <v>26360.177303573528</v>
      </c>
      <c r="AM166" s="29">
        <f t="shared" si="91"/>
        <v>2876.6066501915557</v>
      </c>
      <c r="AN166" s="30">
        <f t="shared" si="92"/>
        <v>103557.839406896</v>
      </c>
      <c r="AO166" s="29">
        <f t="shared" si="93"/>
        <v>71.915166254788886</v>
      </c>
      <c r="AP166" s="119">
        <f t="shared" si="94"/>
        <v>2588.9459851724</v>
      </c>
      <c r="AQ166" s="99"/>
      <c r="AR166" s="13">
        <f t="shared" si="95"/>
        <v>0</v>
      </c>
      <c r="AS166" s="11">
        <f t="shared" si="96"/>
        <v>0</v>
      </c>
      <c r="AT166" s="11">
        <f t="shared" si="97"/>
        <v>0</v>
      </c>
      <c r="AU166" s="11">
        <f t="shared" si="98"/>
        <v>0</v>
      </c>
      <c r="AV166" s="19" t="str">
        <f t="shared" si="77"/>
        <v>Adet</v>
      </c>
      <c r="AW166" s="106">
        <f t="shared" si="78"/>
        <v>31</v>
      </c>
      <c r="AX166" s="107">
        <f t="shared" si="99"/>
        <v>0</v>
      </c>
    </row>
    <row r="167" spans="1:50" ht="55.05" customHeight="1" x14ac:dyDescent="0.3">
      <c r="A167" s="18">
        <v>14</v>
      </c>
      <c r="B167" s="34" t="s">
        <v>438</v>
      </c>
      <c r="C167" s="38" t="s">
        <v>429</v>
      </c>
      <c r="D167" s="45" t="s">
        <v>439</v>
      </c>
      <c r="E167" s="154"/>
      <c r="F167" s="159" t="s">
        <v>743</v>
      </c>
      <c r="G167" s="160">
        <v>46</v>
      </c>
      <c r="H167" s="156" t="s">
        <v>20</v>
      </c>
      <c r="I167" s="37" t="s">
        <v>77</v>
      </c>
      <c r="J167" s="29" t="s">
        <v>77</v>
      </c>
      <c r="K167" s="38">
        <v>355</v>
      </c>
      <c r="L167" s="38">
        <v>255</v>
      </c>
      <c r="M167" s="39">
        <v>60</v>
      </c>
      <c r="N167" s="29">
        <v>132</v>
      </c>
      <c r="O167" s="125" t="s">
        <v>30</v>
      </c>
      <c r="P167" s="126" t="s">
        <v>737</v>
      </c>
      <c r="Q167" s="38" t="s">
        <v>737</v>
      </c>
      <c r="R167" s="38" t="s">
        <v>737</v>
      </c>
      <c r="S167" s="38" t="s">
        <v>737</v>
      </c>
      <c r="T167" s="41" t="s">
        <v>77</v>
      </c>
      <c r="U167" s="127" t="s">
        <v>77</v>
      </c>
      <c r="V167" s="135">
        <v>6224009300938</v>
      </c>
      <c r="W167" s="44" t="s">
        <v>755</v>
      </c>
      <c r="X167" s="42">
        <v>0</v>
      </c>
      <c r="Y167" s="136">
        <v>24</v>
      </c>
      <c r="Z167" s="133" t="s">
        <v>751</v>
      </c>
      <c r="AA167" s="67">
        <v>24</v>
      </c>
      <c r="AB167" s="35" t="str">
        <f t="shared" si="100"/>
        <v>Adet</v>
      </c>
      <c r="AC167" s="38">
        <v>35</v>
      </c>
      <c r="AD167" s="38">
        <v>26.5</v>
      </c>
      <c r="AE167" s="38">
        <v>46.1</v>
      </c>
      <c r="AF167" s="68">
        <f t="shared" si="85"/>
        <v>4.2757749999999997E-2</v>
      </c>
      <c r="AG167" s="37">
        <f t="shared" si="82"/>
        <v>3.1680000000000001</v>
      </c>
      <c r="AH167" s="114">
        <v>3.7149999999999999</v>
      </c>
      <c r="AI167" s="118">
        <f t="shared" si="87"/>
        <v>1590.3549648894061</v>
      </c>
      <c r="AJ167" s="29">
        <f t="shared" si="88"/>
        <v>38168.519157345749</v>
      </c>
      <c r="AK167" s="29">
        <f t="shared" si="89"/>
        <v>654.8520443662261</v>
      </c>
      <c r="AL167" s="29">
        <f t="shared" si="90"/>
        <v>15716.449064789427</v>
      </c>
      <c r="AM167" s="29">
        <f t="shared" si="91"/>
        <v>2572.6330314387451</v>
      </c>
      <c r="AN167" s="30">
        <f t="shared" si="92"/>
        <v>61743.192754529882</v>
      </c>
      <c r="AO167" s="29">
        <f t="shared" si="93"/>
        <v>64.315825785968627</v>
      </c>
      <c r="AP167" s="119">
        <f t="shared" si="94"/>
        <v>1543.5798188632471</v>
      </c>
      <c r="AQ167" s="99"/>
      <c r="AR167" s="13">
        <f t="shared" si="95"/>
        <v>0</v>
      </c>
      <c r="AS167" s="11">
        <f t="shared" si="96"/>
        <v>0</v>
      </c>
      <c r="AT167" s="11">
        <f t="shared" si="97"/>
        <v>0</v>
      </c>
      <c r="AU167" s="11">
        <f t="shared" si="98"/>
        <v>0</v>
      </c>
      <c r="AV167" s="19" t="str">
        <f t="shared" si="77"/>
        <v>Adet</v>
      </c>
      <c r="AW167" s="106">
        <f t="shared" si="78"/>
        <v>46</v>
      </c>
      <c r="AX167" s="107">
        <f t="shared" si="99"/>
        <v>0</v>
      </c>
    </row>
    <row r="168" spans="1:50" ht="55.05" customHeight="1" x14ac:dyDescent="0.3">
      <c r="A168" s="18">
        <v>15</v>
      </c>
      <c r="B168" s="34" t="s">
        <v>440</v>
      </c>
      <c r="C168" s="38" t="s">
        <v>441</v>
      </c>
      <c r="D168" s="45" t="s">
        <v>442</v>
      </c>
      <c r="E168" s="154"/>
      <c r="F168" s="159" t="s">
        <v>743</v>
      </c>
      <c r="G168" s="160">
        <v>59</v>
      </c>
      <c r="H168" s="156" t="s">
        <v>20</v>
      </c>
      <c r="I168" s="37">
        <v>0.3</v>
      </c>
      <c r="J168" s="29">
        <f>I168*1000</f>
        <v>300</v>
      </c>
      <c r="K168" s="38">
        <v>195</v>
      </c>
      <c r="L168" s="38">
        <v>135</v>
      </c>
      <c r="M168" s="39">
        <v>90</v>
      </c>
      <c r="N168" s="29">
        <v>144</v>
      </c>
      <c r="O168" s="125" t="s">
        <v>30</v>
      </c>
      <c r="P168" s="126" t="s">
        <v>77</v>
      </c>
      <c r="Q168" s="38" t="s">
        <v>737</v>
      </c>
      <c r="R168" s="38" t="s">
        <v>77</v>
      </c>
      <c r="S168" s="38" t="s">
        <v>77</v>
      </c>
      <c r="T168" s="41" t="s">
        <v>77</v>
      </c>
      <c r="U168" s="127" t="s">
        <v>77</v>
      </c>
      <c r="V168" s="135">
        <v>6224008616023</v>
      </c>
      <c r="W168" s="44" t="s">
        <v>53</v>
      </c>
      <c r="X168" s="42">
        <v>0</v>
      </c>
      <c r="Y168" s="136">
        <v>24</v>
      </c>
      <c r="Z168" s="133" t="s">
        <v>751</v>
      </c>
      <c r="AA168" s="67">
        <v>24</v>
      </c>
      <c r="AB168" s="35" t="str">
        <f t="shared" si="100"/>
        <v>Adet</v>
      </c>
      <c r="AC168" s="38">
        <v>43.2</v>
      </c>
      <c r="AD168" s="38">
        <v>30</v>
      </c>
      <c r="AE168" s="38">
        <v>36.199999999999996</v>
      </c>
      <c r="AF168" s="68">
        <f t="shared" si="85"/>
        <v>4.691519999999999E-2</v>
      </c>
      <c r="AG168" s="37">
        <f t="shared" si="82"/>
        <v>3.4559999999999995</v>
      </c>
      <c r="AH168" s="114">
        <v>4.7</v>
      </c>
      <c r="AI168" s="118">
        <f t="shared" si="87"/>
        <v>1449.4236409521864</v>
      </c>
      <c r="AJ168" s="29">
        <f t="shared" si="88"/>
        <v>34786.167382852473</v>
      </c>
      <c r="AK168" s="29">
        <f t="shared" si="89"/>
        <v>596.8214992156062</v>
      </c>
      <c r="AL168" s="29">
        <f t="shared" si="90"/>
        <v>14323.715981174548</v>
      </c>
      <c r="AM168" s="29">
        <f t="shared" si="91"/>
        <v>2344.6558897755958</v>
      </c>
      <c r="AN168" s="30">
        <f t="shared" si="92"/>
        <v>56271.7413546143</v>
      </c>
      <c r="AO168" s="29">
        <f t="shared" si="93"/>
        <v>58.616397244389887</v>
      </c>
      <c r="AP168" s="119">
        <f t="shared" si="94"/>
        <v>1406.7935338653574</v>
      </c>
      <c r="AQ168" s="99"/>
      <c r="AR168" s="13">
        <f t="shared" si="95"/>
        <v>0</v>
      </c>
      <c r="AS168" s="11">
        <f t="shared" si="96"/>
        <v>0</v>
      </c>
      <c r="AT168" s="11">
        <f t="shared" si="97"/>
        <v>0</v>
      </c>
      <c r="AU168" s="11">
        <f t="shared" si="98"/>
        <v>0</v>
      </c>
      <c r="AV168" s="19" t="str">
        <f t="shared" si="77"/>
        <v>Adet</v>
      </c>
      <c r="AW168" s="106">
        <f t="shared" si="78"/>
        <v>59</v>
      </c>
      <c r="AX168" s="107">
        <f t="shared" si="99"/>
        <v>0</v>
      </c>
    </row>
    <row r="169" spans="1:50" ht="55.05" customHeight="1" x14ac:dyDescent="0.3">
      <c r="A169" s="18">
        <v>16</v>
      </c>
      <c r="B169" s="34" t="s">
        <v>443</v>
      </c>
      <c r="C169" s="38" t="s">
        <v>444</v>
      </c>
      <c r="D169" s="45" t="s">
        <v>445</v>
      </c>
      <c r="E169" s="154"/>
      <c r="F169" s="159" t="s">
        <v>743</v>
      </c>
      <c r="G169" s="160">
        <v>89</v>
      </c>
      <c r="H169" s="156" t="s">
        <v>20</v>
      </c>
      <c r="I169" s="37">
        <v>1.5</v>
      </c>
      <c r="J169" s="29">
        <f>I169*1000</f>
        <v>1500</v>
      </c>
      <c r="K169" s="38">
        <v>370</v>
      </c>
      <c r="L169" s="38">
        <v>240</v>
      </c>
      <c r="M169" s="39">
        <v>115</v>
      </c>
      <c r="N169" s="29">
        <v>222</v>
      </c>
      <c r="O169" s="125" t="s">
        <v>30</v>
      </c>
      <c r="P169" s="126" t="s">
        <v>77</v>
      </c>
      <c r="Q169" s="38" t="s">
        <v>737</v>
      </c>
      <c r="R169" s="38" t="s">
        <v>737</v>
      </c>
      <c r="S169" s="38" t="s">
        <v>737</v>
      </c>
      <c r="T169" s="41" t="s">
        <v>737</v>
      </c>
      <c r="U169" s="127" t="s">
        <v>737</v>
      </c>
      <c r="V169" s="135">
        <v>6224008616092</v>
      </c>
      <c r="W169" s="44" t="s">
        <v>754</v>
      </c>
      <c r="X169" s="42">
        <v>0</v>
      </c>
      <c r="Y169" s="136">
        <v>12</v>
      </c>
      <c r="Z169" s="133" t="s">
        <v>751</v>
      </c>
      <c r="AA169" s="67">
        <v>12</v>
      </c>
      <c r="AB169" s="35" t="str">
        <f t="shared" si="100"/>
        <v>Adet</v>
      </c>
      <c r="AC169" s="38">
        <v>53.5</v>
      </c>
      <c r="AD169" s="38">
        <v>29.5</v>
      </c>
      <c r="AE169" s="38">
        <v>25</v>
      </c>
      <c r="AF169" s="68">
        <f t="shared" si="85"/>
        <v>3.9456249999999998E-2</v>
      </c>
      <c r="AG169" s="37">
        <f t="shared" si="82"/>
        <v>2.6640000000000001</v>
      </c>
      <c r="AH169" s="114">
        <v>3.2250000000000001</v>
      </c>
      <c r="AI169" s="118">
        <f t="shared" si="87"/>
        <v>1723.4278472992239</v>
      </c>
      <c r="AJ169" s="29">
        <f t="shared" si="88"/>
        <v>20681.134167590688</v>
      </c>
      <c r="AK169" s="29">
        <f t="shared" si="89"/>
        <v>709.64676065262165</v>
      </c>
      <c r="AL169" s="29">
        <f t="shared" si="90"/>
        <v>8515.7611278314598</v>
      </c>
      <c r="AM169" s="29">
        <f t="shared" si="91"/>
        <v>2787.8979882781564</v>
      </c>
      <c r="AN169" s="30">
        <f t="shared" si="92"/>
        <v>33454.775859337875</v>
      </c>
      <c r="AO169" s="29">
        <f t="shared" si="93"/>
        <v>69.697449706953904</v>
      </c>
      <c r="AP169" s="119">
        <f t="shared" si="94"/>
        <v>836.36939648344685</v>
      </c>
      <c r="AQ169" s="99"/>
      <c r="AR169" s="13">
        <f t="shared" si="95"/>
        <v>0</v>
      </c>
      <c r="AS169" s="11">
        <f t="shared" si="96"/>
        <v>0</v>
      </c>
      <c r="AT169" s="11">
        <f t="shared" si="97"/>
        <v>0</v>
      </c>
      <c r="AU169" s="11">
        <f t="shared" si="98"/>
        <v>0</v>
      </c>
      <c r="AV169" s="19" t="str">
        <f t="shared" si="77"/>
        <v>Adet</v>
      </c>
      <c r="AW169" s="106">
        <f t="shared" si="78"/>
        <v>89</v>
      </c>
      <c r="AX169" s="107">
        <f t="shared" si="99"/>
        <v>0</v>
      </c>
    </row>
    <row r="170" spans="1:50" ht="55.05" customHeight="1" x14ac:dyDescent="0.3">
      <c r="A170" s="18">
        <v>17</v>
      </c>
      <c r="B170" s="34" t="s">
        <v>446</v>
      </c>
      <c r="C170" s="38" t="s">
        <v>277</v>
      </c>
      <c r="D170" s="45" t="s">
        <v>447</v>
      </c>
      <c r="E170" s="154"/>
      <c r="F170" s="159" t="s">
        <v>743</v>
      </c>
      <c r="G170" s="160">
        <v>38</v>
      </c>
      <c r="H170" s="156" t="s">
        <v>20</v>
      </c>
      <c r="I170" s="37">
        <v>0.55000000000000004</v>
      </c>
      <c r="J170" s="29">
        <f>I170*1000</f>
        <v>550</v>
      </c>
      <c r="K170" s="38">
        <v>180</v>
      </c>
      <c r="L170" s="38">
        <v>105</v>
      </c>
      <c r="M170" s="39">
        <v>70</v>
      </c>
      <c r="N170" s="29">
        <v>93</v>
      </c>
      <c r="O170" s="124" t="s">
        <v>30</v>
      </c>
      <c r="P170" s="126" t="s">
        <v>737</v>
      </c>
      <c r="Q170" s="38" t="s">
        <v>737</v>
      </c>
      <c r="R170" s="38" t="s">
        <v>737</v>
      </c>
      <c r="S170" s="38" t="s">
        <v>737</v>
      </c>
      <c r="T170" s="41" t="s">
        <v>77</v>
      </c>
      <c r="U170" s="127" t="s">
        <v>77</v>
      </c>
      <c r="V170" s="135">
        <v>6224009300020</v>
      </c>
      <c r="W170" s="44" t="s">
        <v>51</v>
      </c>
      <c r="X170" s="42">
        <v>0</v>
      </c>
      <c r="Y170" s="136">
        <v>24</v>
      </c>
      <c r="Z170" s="133" t="s">
        <v>751</v>
      </c>
      <c r="AA170" s="67">
        <v>24</v>
      </c>
      <c r="AB170" s="35" t="str">
        <f t="shared" si="100"/>
        <v>Adet</v>
      </c>
      <c r="AC170" s="38">
        <v>39.700000000000003</v>
      </c>
      <c r="AD170" s="38">
        <v>33.5</v>
      </c>
      <c r="AE170" s="38">
        <v>21.5</v>
      </c>
      <c r="AF170" s="68">
        <f t="shared" si="85"/>
        <v>2.8593925000000003E-2</v>
      </c>
      <c r="AG170" s="37">
        <f t="shared" si="82"/>
        <v>2.2320000000000002</v>
      </c>
      <c r="AH170" s="114">
        <v>2.73</v>
      </c>
      <c r="AI170" s="118">
        <f t="shared" si="87"/>
        <v>2378.1275218424889</v>
      </c>
      <c r="AJ170" s="29">
        <f t="shared" si="88"/>
        <v>57075.060524219734</v>
      </c>
      <c r="AK170" s="29">
        <f t="shared" si="89"/>
        <v>979.22897958220142</v>
      </c>
      <c r="AL170" s="29">
        <f t="shared" si="90"/>
        <v>23501.495509972832</v>
      </c>
      <c r="AM170" s="29">
        <f t="shared" si="91"/>
        <v>3846.9709912157909</v>
      </c>
      <c r="AN170" s="30">
        <f t="shared" si="92"/>
        <v>92327.303789178986</v>
      </c>
      <c r="AO170" s="29">
        <f t="shared" si="93"/>
        <v>96.174274780394782</v>
      </c>
      <c r="AP170" s="119">
        <f t="shared" si="94"/>
        <v>2308.1825947294747</v>
      </c>
      <c r="AQ170" s="99"/>
      <c r="AR170" s="13">
        <f t="shared" si="95"/>
        <v>0</v>
      </c>
      <c r="AS170" s="11">
        <f t="shared" si="96"/>
        <v>0</v>
      </c>
      <c r="AT170" s="11">
        <f t="shared" si="97"/>
        <v>0</v>
      </c>
      <c r="AU170" s="11">
        <f t="shared" si="98"/>
        <v>0</v>
      </c>
      <c r="AV170" s="19" t="str">
        <f t="shared" si="77"/>
        <v>Adet</v>
      </c>
      <c r="AW170" s="106">
        <f t="shared" si="78"/>
        <v>38</v>
      </c>
      <c r="AX170" s="107">
        <f t="shared" si="99"/>
        <v>0</v>
      </c>
    </row>
    <row r="171" spans="1:50" ht="55.05" customHeight="1" x14ac:dyDescent="0.3">
      <c r="A171" s="18">
        <v>18</v>
      </c>
      <c r="B171" s="34" t="s">
        <v>448</v>
      </c>
      <c r="C171" s="38" t="s">
        <v>444</v>
      </c>
      <c r="D171" s="45" t="s">
        <v>449</v>
      </c>
      <c r="E171" s="154"/>
      <c r="F171" s="159" t="s">
        <v>743</v>
      </c>
      <c r="G171" s="160">
        <v>36</v>
      </c>
      <c r="H171" s="156" t="s">
        <v>20</v>
      </c>
      <c r="I171" s="37" t="s">
        <v>77</v>
      </c>
      <c r="J171" s="29" t="s">
        <v>77</v>
      </c>
      <c r="K171" s="38">
        <v>320</v>
      </c>
      <c r="L171" s="38">
        <v>320</v>
      </c>
      <c r="M171" s="39">
        <v>115</v>
      </c>
      <c r="N171" s="29">
        <v>108</v>
      </c>
      <c r="O171" s="125" t="s">
        <v>30</v>
      </c>
      <c r="P171" s="126" t="s">
        <v>77</v>
      </c>
      <c r="Q171" s="38" t="s">
        <v>737</v>
      </c>
      <c r="R171" s="38" t="s">
        <v>737</v>
      </c>
      <c r="S171" s="38" t="s">
        <v>737</v>
      </c>
      <c r="T171" s="41" t="s">
        <v>737</v>
      </c>
      <c r="U171" s="127" t="s">
        <v>737</v>
      </c>
      <c r="V171" s="135">
        <v>6224008616597</v>
      </c>
      <c r="W171" s="44" t="s">
        <v>754</v>
      </c>
      <c r="X171" s="42">
        <v>0</v>
      </c>
      <c r="Y171" s="136">
        <v>36</v>
      </c>
      <c r="Z171" s="133" t="s">
        <v>751</v>
      </c>
      <c r="AA171" s="67">
        <v>36</v>
      </c>
      <c r="AB171" s="35" t="str">
        <f t="shared" si="100"/>
        <v>Adet</v>
      </c>
      <c r="AC171" s="38">
        <v>32.700000000000003</v>
      </c>
      <c r="AD171" s="38">
        <v>33.5</v>
      </c>
      <c r="AE171" s="38">
        <v>36.5</v>
      </c>
      <c r="AF171" s="68">
        <f t="shared" si="85"/>
        <v>3.9983925000000003E-2</v>
      </c>
      <c r="AG171" s="37">
        <f t="shared" si="82"/>
        <v>3.8879999999999999</v>
      </c>
      <c r="AH171" s="114">
        <v>4.55</v>
      </c>
      <c r="AI171" s="118">
        <f t="shared" si="87"/>
        <v>1700.6834621663579</v>
      </c>
      <c r="AJ171" s="29">
        <f t="shared" si="88"/>
        <v>61224.604637988887</v>
      </c>
      <c r="AK171" s="29">
        <f t="shared" si="89"/>
        <v>700.28142559791206</v>
      </c>
      <c r="AL171" s="29">
        <f t="shared" si="90"/>
        <v>25210.131321524834</v>
      </c>
      <c r="AM171" s="29">
        <f t="shared" si="91"/>
        <v>2751.1056005632263</v>
      </c>
      <c r="AN171" s="30">
        <f t="shared" si="92"/>
        <v>99039.80162027615</v>
      </c>
      <c r="AO171" s="29">
        <f t="shared" si="93"/>
        <v>68.777640014080646</v>
      </c>
      <c r="AP171" s="119">
        <f t="shared" si="94"/>
        <v>2475.995040506903</v>
      </c>
      <c r="AQ171" s="99"/>
      <c r="AR171" s="13">
        <f t="shared" si="95"/>
        <v>0</v>
      </c>
      <c r="AS171" s="11">
        <f t="shared" si="96"/>
        <v>0</v>
      </c>
      <c r="AT171" s="11">
        <f t="shared" si="97"/>
        <v>0</v>
      </c>
      <c r="AU171" s="11">
        <f t="shared" si="98"/>
        <v>0</v>
      </c>
      <c r="AV171" s="19" t="str">
        <f t="shared" si="77"/>
        <v>Adet</v>
      </c>
      <c r="AW171" s="106">
        <f t="shared" si="78"/>
        <v>36</v>
      </c>
      <c r="AX171" s="107">
        <f t="shared" si="99"/>
        <v>0</v>
      </c>
    </row>
    <row r="172" spans="1:50" ht="55.05" customHeight="1" x14ac:dyDescent="0.3">
      <c r="A172" s="18">
        <v>19</v>
      </c>
      <c r="B172" s="34" t="s">
        <v>450</v>
      </c>
      <c r="C172" s="38" t="s">
        <v>444</v>
      </c>
      <c r="D172" s="45" t="s">
        <v>451</v>
      </c>
      <c r="E172" s="154"/>
      <c r="F172" s="159" t="s">
        <v>743</v>
      </c>
      <c r="G172" s="160">
        <v>49</v>
      </c>
      <c r="H172" s="156" t="s">
        <v>20</v>
      </c>
      <c r="I172" s="37" t="s">
        <v>77</v>
      </c>
      <c r="J172" s="29" t="s">
        <v>77</v>
      </c>
      <c r="K172" s="38">
        <v>360</v>
      </c>
      <c r="L172" s="38">
        <v>360</v>
      </c>
      <c r="M172" s="39">
        <v>125</v>
      </c>
      <c r="N172" s="29">
        <v>155</v>
      </c>
      <c r="O172" s="125" t="s">
        <v>30</v>
      </c>
      <c r="P172" s="126" t="s">
        <v>77</v>
      </c>
      <c r="Q172" s="38" t="s">
        <v>737</v>
      </c>
      <c r="R172" s="38" t="s">
        <v>737</v>
      </c>
      <c r="S172" s="38" t="s">
        <v>737</v>
      </c>
      <c r="T172" s="41" t="s">
        <v>737</v>
      </c>
      <c r="U172" s="127" t="s">
        <v>737</v>
      </c>
      <c r="V172" s="135">
        <v>6224008616603</v>
      </c>
      <c r="W172" s="44" t="s">
        <v>754</v>
      </c>
      <c r="X172" s="42">
        <v>0</v>
      </c>
      <c r="Y172" s="136">
        <v>36</v>
      </c>
      <c r="Z172" s="133" t="s">
        <v>751</v>
      </c>
      <c r="AA172" s="67">
        <v>36</v>
      </c>
      <c r="AB172" s="35" t="str">
        <f t="shared" si="100"/>
        <v>Adet</v>
      </c>
      <c r="AC172" s="38">
        <v>36.6</v>
      </c>
      <c r="AD172" s="38">
        <v>36.5</v>
      </c>
      <c r="AE172" s="38">
        <v>39.700000000000003</v>
      </c>
      <c r="AF172" s="68">
        <f t="shared" si="85"/>
        <v>5.303523000000001E-2</v>
      </c>
      <c r="AG172" s="37">
        <f t="shared" si="82"/>
        <v>5.58</v>
      </c>
      <c r="AH172" s="114">
        <v>6.15</v>
      </c>
      <c r="AI172" s="118">
        <f t="shared" si="87"/>
        <v>1282.1665900195019</v>
      </c>
      <c r="AJ172" s="29">
        <f t="shared" si="88"/>
        <v>46157.997240702069</v>
      </c>
      <c r="AK172" s="29">
        <f t="shared" si="89"/>
        <v>527.95094883155957</v>
      </c>
      <c r="AL172" s="29">
        <f t="shared" si="90"/>
        <v>19006.234157936145</v>
      </c>
      <c r="AM172" s="29">
        <f t="shared" si="91"/>
        <v>2074.0930132668414</v>
      </c>
      <c r="AN172" s="30">
        <f t="shared" si="92"/>
        <v>74667.348477606283</v>
      </c>
      <c r="AO172" s="29">
        <f t="shared" si="93"/>
        <v>51.852325331671032</v>
      </c>
      <c r="AP172" s="119">
        <f t="shared" si="94"/>
        <v>1866.6837119401571</v>
      </c>
      <c r="AQ172" s="99"/>
      <c r="AR172" s="13">
        <f t="shared" si="95"/>
        <v>0</v>
      </c>
      <c r="AS172" s="11">
        <f t="shared" si="96"/>
        <v>0</v>
      </c>
      <c r="AT172" s="11">
        <f t="shared" si="97"/>
        <v>0</v>
      </c>
      <c r="AU172" s="11">
        <f t="shared" si="98"/>
        <v>0</v>
      </c>
      <c r="AV172" s="19" t="str">
        <f t="shared" si="77"/>
        <v>Adet</v>
      </c>
      <c r="AW172" s="106">
        <f t="shared" si="78"/>
        <v>49</v>
      </c>
      <c r="AX172" s="107">
        <f t="shared" si="99"/>
        <v>0</v>
      </c>
    </row>
    <row r="173" spans="1:50" ht="55.05" customHeight="1" x14ac:dyDescent="0.3">
      <c r="A173" s="18">
        <v>20</v>
      </c>
      <c r="B173" s="34" t="s">
        <v>452</v>
      </c>
      <c r="C173" s="38" t="s">
        <v>444</v>
      </c>
      <c r="D173" s="45" t="s">
        <v>453</v>
      </c>
      <c r="E173" s="154"/>
      <c r="F173" s="159" t="s">
        <v>743</v>
      </c>
      <c r="G173" s="160">
        <v>59</v>
      </c>
      <c r="H173" s="156" t="s">
        <v>20</v>
      </c>
      <c r="I173" s="37" t="s">
        <v>77</v>
      </c>
      <c r="J173" s="29" t="s">
        <v>77</v>
      </c>
      <c r="K173" s="38">
        <v>400</v>
      </c>
      <c r="L173" s="38">
        <v>400</v>
      </c>
      <c r="M173" s="39">
        <v>140</v>
      </c>
      <c r="N173" s="29">
        <v>192</v>
      </c>
      <c r="O173" s="125" t="s">
        <v>30</v>
      </c>
      <c r="P173" s="126" t="s">
        <v>77</v>
      </c>
      <c r="Q173" s="38" t="s">
        <v>737</v>
      </c>
      <c r="R173" s="38" t="s">
        <v>737</v>
      </c>
      <c r="S173" s="38" t="s">
        <v>737</v>
      </c>
      <c r="T173" s="41" t="s">
        <v>737</v>
      </c>
      <c r="U173" s="127" t="s">
        <v>737</v>
      </c>
      <c r="V173" s="135">
        <v>6224008616610</v>
      </c>
      <c r="W173" s="44" t="s">
        <v>754</v>
      </c>
      <c r="X173" s="42">
        <v>0</v>
      </c>
      <c r="Y173" s="136">
        <v>36</v>
      </c>
      <c r="Z173" s="133" t="s">
        <v>751</v>
      </c>
      <c r="AA173" s="67">
        <v>36</v>
      </c>
      <c r="AB173" s="35" t="str">
        <f t="shared" si="100"/>
        <v>Adet</v>
      </c>
      <c r="AC173" s="38">
        <v>41</v>
      </c>
      <c r="AD173" s="38">
        <v>41</v>
      </c>
      <c r="AE173" s="38">
        <v>47</v>
      </c>
      <c r="AF173" s="68">
        <f t="shared" si="85"/>
        <v>7.9006999999999994E-2</v>
      </c>
      <c r="AG173" s="37">
        <f t="shared" si="82"/>
        <v>6.9119999999999999</v>
      </c>
      <c r="AH173" s="114">
        <v>7.65</v>
      </c>
      <c r="AI173" s="118">
        <f t="shared" si="87"/>
        <v>860.68323059982038</v>
      </c>
      <c r="AJ173" s="29">
        <f t="shared" si="88"/>
        <v>30984.596301593534</v>
      </c>
      <c r="AK173" s="29">
        <f t="shared" si="89"/>
        <v>354.39897730580839</v>
      </c>
      <c r="AL173" s="29">
        <f t="shared" si="90"/>
        <v>12758.363183009102</v>
      </c>
      <c r="AM173" s="29">
        <f t="shared" si="91"/>
        <v>1392.281696558533</v>
      </c>
      <c r="AN173" s="30">
        <f t="shared" si="92"/>
        <v>50122.141076107189</v>
      </c>
      <c r="AO173" s="29">
        <f t="shared" si="93"/>
        <v>34.807042413963323</v>
      </c>
      <c r="AP173" s="119">
        <f t="shared" si="94"/>
        <v>1253.0535269026796</v>
      </c>
      <c r="AQ173" s="99"/>
      <c r="AR173" s="13">
        <f t="shared" si="95"/>
        <v>0</v>
      </c>
      <c r="AS173" s="11">
        <f t="shared" si="96"/>
        <v>0</v>
      </c>
      <c r="AT173" s="11">
        <f t="shared" si="97"/>
        <v>0</v>
      </c>
      <c r="AU173" s="11">
        <f t="shared" si="98"/>
        <v>0</v>
      </c>
      <c r="AV173" s="19" t="str">
        <f t="shared" si="77"/>
        <v>Adet</v>
      </c>
      <c r="AW173" s="106">
        <f t="shared" si="78"/>
        <v>59</v>
      </c>
      <c r="AX173" s="107">
        <f t="shared" si="99"/>
        <v>0</v>
      </c>
    </row>
    <row r="174" spans="1:50" ht="55.05" customHeight="1" x14ac:dyDescent="0.3">
      <c r="A174" s="18">
        <v>21</v>
      </c>
      <c r="B174" s="34" t="s">
        <v>693</v>
      </c>
      <c r="C174" s="38" t="s">
        <v>193</v>
      </c>
      <c r="D174" s="45" t="s">
        <v>454</v>
      </c>
      <c r="E174" s="154"/>
      <c r="F174" s="159" t="s">
        <v>743</v>
      </c>
      <c r="G174" s="160">
        <v>54</v>
      </c>
      <c r="H174" s="156" t="s">
        <v>20</v>
      </c>
      <c r="I174" s="37">
        <v>0.25</v>
      </c>
      <c r="J174" s="29">
        <f>I174*1000</f>
        <v>250</v>
      </c>
      <c r="K174" s="38">
        <v>110</v>
      </c>
      <c r="L174" s="38">
        <v>110</v>
      </c>
      <c r="M174" s="39">
        <v>120</v>
      </c>
      <c r="N174" s="29">
        <v>73</v>
      </c>
      <c r="O174" s="124" t="s">
        <v>40</v>
      </c>
      <c r="P174" s="126" t="s">
        <v>734</v>
      </c>
      <c r="Q174" s="38" t="s">
        <v>734</v>
      </c>
      <c r="R174" s="38" t="s">
        <v>737</v>
      </c>
      <c r="S174" s="38" t="s">
        <v>737</v>
      </c>
      <c r="T174" s="41" t="s">
        <v>734</v>
      </c>
      <c r="U174" s="127" t="s">
        <v>737</v>
      </c>
      <c r="V174" s="135">
        <v>6224008616962</v>
      </c>
      <c r="W174" s="44" t="s">
        <v>53</v>
      </c>
      <c r="X174" s="42">
        <v>0</v>
      </c>
      <c r="Y174" s="136">
        <v>36</v>
      </c>
      <c r="Z174" s="133" t="s">
        <v>751</v>
      </c>
      <c r="AA174" s="67">
        <v>36</v>
      </c>
      <c r="AB174" s="35" t="str">
        <f t="shared" si="100"/>
        <v>Adet</v>
      </c>
      <c r="AC174" s="38">
        <v>44.5</v>
      </c>
      <c r="AD174" s="38">
        <v>33.800000000000004</v>
      </c>
      <c r="AE174" s="38">
        <v>35.699999999999996</v>
      </c>
      <c r="AF174" s="68">
        <f t="shared" si="85"/>
        <v>5.369637E-2</v>
      </c>
      <c r="AG174" s="37">
        <f t="shared" si="82"/>
        <v>2.6279999999999997</v>
      </c>
      <c r="AH174" s="114">
        <v>3.5</v>
      </c>
      <c r="AI174" s="118">
        <f t="shared" si="87"/>
        <v>1266.3798316348013</v>
      </c>
      <c r="AJ174" s="29">
        <f t="shared" si="88"/>
        <v>45589.673938852851</v>
      </c>
      <c r="AK174" s="29">
        <f t="shared" si="89"/>
        <v>521.45051890844763</v>
      </c>
      <c r="AL174" s="29">
        <f t="shared" si="90"/>
        <v>18772.218680704114</v>
      </c>
      <c r="AM174" s="29">
        <f t="shared" si="91"/>
        <v>2048.5556099974729</v>
      </c>
      <c r="AN174" s="30">
        <f t="shared" si="92"/>
        <v>73748.001959909016</v>
      </c>
      <c r="AO174" s="29">
        <f t="shared" si="93"/>
        <v>51.213890249936817</v>
      </c>
      <c r="AP174" s="119">
        <f t="shared" si="94"/>
        <v>1843.7000489977254</v>
      </c>
      <c r="AQ174" s="99"/>
      <c r="AR174" s="13">
        <f t="shared" si="95"/>
        <v>0</v>
      </c>
      <c r="AS174" s="11">
        <f t="shared" si="96"/>
        <v>0</v>
      </c>
      <c r="AT174" s="11">
        <f t="shared" si="97"/>
        <v>0</v>
      </c>
      <c r="AU174" s="11">
        <f t="shared" si="98"/>
        <v>0</v>
      </c>
      <c r="AV174" s="19" t="str">
        <f t="shared" si="77"/>
        <v>Adet</v>
      </c>
      <c r="AW174" s="106">
        <f t="shared" si="78"/>
        <v>54</v>
      </c>
      <c r="AX174" s="107">
        <f t="shared" si="99"/>
        <v>0</v>
      </c>
    </row>
    <row r="175" spans="1:50" ht="55.05" customHeight="1" x14ac:dyDescent="0.3">
      <c r="A175" s="18">
        <v>22</v>
      </c>
      <c r="B175" s="34" t="s">
        <v>455</v>
      </c>
      <c r="C175" s="38" t="s">
        <v>441</v>
      </c>
      <c r="D175" s="45" t="s">
        <v>456</v>
      </c>
      <c r="E175" s="154"/>
      <c r="F175" s="159" t="s">
        <v>743</v>
      </c>
      <c r="G175" s="160">
        <v>32</v>
      </c>
      <c r="H175" s="156" t="s">
        <v>20</v>
      </c>
      <c r="I175" s="37">
        <v>0.2</v>
      </c>
      <c r="J175" s="29">
        <f>I175*1000</f>
        <v>200</v>
      </c>
      <c r="K175" s="38">
        <v>230</v>
      </c>
      <c r="L175" s="38">
        <v>120</v>
      </c>
      <c r="M175" s="39">
        <v>80</v>
      </c>
      <c r="N175" s="29">
        <v>60</v>
      </c>
      <c r="O175" s="125" t="s">
        <v>30</v>
      </c>
      <c r="P175" s="126" t="s">
        <v>77</v>
      </c>
      <c r="Q175" s="38" t="s">
        <v>737</v>
      </c>
      <c r="R175" s="38" t="s">
        <v>77</v>
      </c>
      <c r="S175" s="38" t="s">
        <v>77</v>
      </c>
      <c r="T175" s="41" t="s">
        <v>77</v>
      </c>
      <c r="U175" s="127" t="s">
        <v>77</v>
      </c>
      <c r="V175" s="135">
        <v>6224008616016</v>
      </c>
      <c r="W175" s="44" t="s">
        <v>756</v>
      </c>
      <c r="X175" s="42">
        <v>0</v>
      </c>
      <c r="Y175" s="136">
        <v>36</v>
      </c>
      <c r="Z175" s="133" t="s">
        <v>751</v>
      </c>
      <c r="AA175" s="67">
        <v>36</v>
      </c>
      <c r="AB175" s="35" t="str">
        <f t="shared" si="100"/>
        <v>Adet</v>
      </c>
      <c r="AC175" s="38">
        <v>48</v>
      </c>
      <c r="AD175" s="38">
        <v>37</v>
      </c>
      <c r="AE175" s="38">
        <v>22</v>
      </c>
      <c r="AF175" s="68">
        <f t="shared" si="85"/>
        <v>3.9072000000000003E-2</v>
      </c>
      <c r="AG175" s="37">
        <f t="shared" si="82"/>
        <v>2.16</v>
      </c>
      <c r="AH175" s="114">
        <v>2.9</v>
      </c>
      <c r="AI175" s="118">
        <f t="shared" si="87"/>
        <v>1740.3767403767404</v>
      </c>
      <c r="AJ175" s="29">
        <f t="shared" si="88"/>
        <v>62653.562653562651</v>
      </c>
      <c r="AK175" s="29">
        <f t="shared" si="89"/>
        <v>716.62571662571656</v>
      </c>
      <c r="AL175" s="29">
        <f t="shared" si="90"/>
        <v>25798.525798525796</v>
      </c>
      <c r="AM175" s="29">
        <f t="shared" si="91"/>
        <v>2815.3153153153153</v>
      </c>
      <c r="AN175" s="30">
        <f t="shared" si="92"/>
        <v>101351.35135135135</v>
      </c>
      <c r="AO175" s="29">
        <f t="shared" si="93"/>
        <v>70.382882882882882</v>
      </c>
      <c r="AP175" s="119">
        <f t="shared" si="94"/>
        <v>2533.7837837837837</v>
      </c>
      <c r="AQ175" s="99"/>
      <c r="AR175" s="13">
        <f t="shared" si="95"/>
        <v>0</v>
      </c>
      <c r="AS175" s="11">
        <f t="shared" si="96"/>
        <v>0</v>
      </c>
      <c r="AT175" s="11">
        <f t="shared" si="97"/>
        <v>0</v>
      </c>
      <c r="AU175" s="11">
        <f t="shared" si="98"/>
        <v>0</v>
      </c>
      <c r="AV175" s="19" t="str">
        <f t="shared" si="77"/>
        <v>Adet</v>
      </c>
      <c r="AW175" s="106">
        <f t="shared" si="78"/>
        <v>32</v>
      </c>
      <c r="AX175" s="107">
        <f t="shared" si="99"/>
        <v>0</v>
      </c>
    </row>
    <row r="176" spans="1:50" ht="55.05" customHeight="1" x14ac:dyDescent="0.3">
      <c r="A176" s="18">
        <v>23</v>
      </c>
      <c r="B176" s="34" t="s">
        <v>457</v>
      </c>
      <c r="C176" s="38" t="s">
        <v>404</v>
      </c>
      <c r="D176" s="45" t="s">
        <v>458</v>
      </c>
      <c r="E176" s="154"/>
      <c r="F176" s="159" t="s">
        <v>743</v>
      </c>
      <c r="G176" s="160">
        <v>28</v>
      </c>
      <c r="H176" s="156" t="s">
        <v>20</v>
      </c>
      <c r="I176" s="37" t="s">
        <v>77</v>
      </c>
      <c r="J176" s="29" t="s">
        <v>77</v>
      </c>
      <c r="K176" s="38">
        <v>270</v>
      </c>
      <c r="L176" s="38">
        <v>135</v>
      </c>
      <c r="M176" s="39">
        <v>140</v>
      </c>
      <c r="N176" s="29">
        <v>51</v>
      </c>
      <c r="O176" s="125" t="s">
        <v>30</v>
      </c>
      <c r="P176" s="126" t="s">
        <v>77</v>
      </c>
      <c r="Q176" s="38" t="s">
        <v>737</v>
      </c>
      <c r="R176" s="38" t="s">
        <v>77</v>
      </c>
      <c r="S176" s="38" t="s">
        <v>77</v>
      </c>
      <c r="T176" s="41" t="s">
        <v>737</v>
      </c>
      <c r="U176" s="127" t="s">
        <v>737</v>
      </c>
      <c r="V176" s="135">
        <v>6224008616283</v>
      </c>
      <c r="W176" s="44" t="s">
        <v>52</v>
      </c>
      <c r="X176" s="42">
        <v>4</v>
      </c>
      <c r="Y176" s="136">
        <v>12</v>
      </c>
      <c r="Z176" s="133" t="s">
        <v>751</v>
      </c>
      <c r="AA176" s="67">
        <v>48</v>
      </c>
      <c r="AB176" s="35" t="str">
        <f t="shared" si="100"/>
        <v>Adet</v>
      </c>
      <c r="AC176" s="38">
        <v>54.500000000000007</v>
      </c>
      <c r="AD176" s="38">
        <v>31.5</v>
      </c>
      <c r="AE176" s="38">
        <v>29.5</v>
      </c>
      <c r="AF176" s="68">
        <f t="shared" si="85"/>
        <v>5.0644125000000005E-2</v>
      </c>
      <c r="AG176" s="37">
        <f t="shared" si="82"/>
        <v>2.448</v>
      </c>
      <c r="AH176" s="114">
        <v>2.5</v>
      </c>
      <c r="AI176" s="118">
        <f t="shared" si="87"/>
        <v>1342.7026333261754</v>
      </c>
      <c r="AJ176" s="29">
        <f t="shared" si="88"/>
        <v>64449.726399656414</v>
      </c>
      <c r="AK176" s="29">
        <f t="shared" si="89"/>
        <v>552.87755489901338</v>
      </c>
      <c r="AL176" s="29">
        <f t="shared" si="90"/>
        <v>26538.122635152642</v>
      </c>
      <c r="AM176" s="29">
        <f t="shared" si="91"/>
        <v>2172.0189656746957</v>
      </c>
      <c r="AN176" s="30">
        <f t="shared" si="92"/>
        <v>104256.9103523854</v>
      </c>
      <c r="AO176" s="29">
        <f t="shared" si="93"/>
        <v>54.30047414186739</v>
      </c>
      <c r="AP176" s="119">
        <f t="shared" si="94"/>
        <v>2606.4227588096346</v>
      </c>
      <c r="AQ176" s="99"/>
      <c r="AR176" s="13">
        <f t="shared" si="95"/>
        <v>0</v>
      </c>
      <c r="AS176" s="11">
        <f t="shared" si="96"/>
        <v>0</v>
      </c>
      <c r="AT176" s="11">
        <f t="shared" si="97"/>
        <v>0</v>
      </c>
      <c r="AU176" s="11">
        <f t="shared" si="98"/>
        <v>0</v>
      </c>
      <c r="AV176" s="19" t="str">
        <f t="shared" si="77"/>
        <v>Adet</v>
      </c>
      <c r="AW176" s="106">
        <f t="shared" si="78"/>
        <v>28</v>
      </c>
      <c r="AX176" s="107">
        <f t="shared" si="99"/>
        <v>0</v>
      </c>
    </row>
    <row r="177" spans="1:50" ht="55.05" customHeight="1" x14ac:dyDescent="0.3">
      <c r="A177" s="18">
        <v>24</v>
      </c>
      <c r="B177" s="34" t="s">
        <v>459</v>
      </c>
      <c r="C177" s="38" t="s">
        <v>404</v>
      </c>
      <c r="D177" s="45" t="s">
        <v>460</v>
      </c>
      <c r="E177" s="154"/>
      <c r="F177" s="159" t="s">
        <v>743</v>
      </c>
      <c r="G177" s="160">
        <v>21</v>
      </c>
      <c r="H177" s="156" t="s">
        <v>20</v>
      </c>
      <c r="I177" s="37" t="s">
        <v>77</v>
      </c>
      <c r="J177" s="29" t="s">
        <v>77</v>
      </c>
      <c r="K177" s="38">
        <v>230</v>
      </c>
      <c r="L177" s="38">
        <v>115</v>
      </c>
      <c r="M177" s="39">
        <v>120</v>
      </c>
      <c r="N177" s="29">
        <v>32</v>
      </c>
      <c r="O177" s="125" t="s">
        <v>30</v>
      </c>
      <c r="P177" s="126" t="s">
        <v>77</v>
      </c>
      <c r="Q177" s="38" t="s">
        <v>737</v>
      </c>
      <c r="R177" s="38" t="s">
        <v>77</v>
      </c>
      <c r="S177" s="38" t="s">
        <v>77</v>
      </c>
      <c r="T177" s="41" t="s">
        <v>737</v>
      </c>
      <c r="U177" s="127" t="s">
        <v>737</v>
      </c>
      <c r="V177" s="135">
        <v>6224008616191</v>
      </c>
      <c r="W177" s="44" t="s">
        <v>52</v>
      </c>
      <c r="X177" s="42">
        <v>3</v>
      </c>
      <c r="Y177" s="136">
        <v>24</v>
      </c>
      <c r="Z177" s="133" t="s">
        <v>751</v>
      </c>
      <c r="AA177" s="67">
        <v>72</v>
      </c>
      <c r="AB177" s="35" t="str">
        <f t="shared" si="100"/>
        <v>Adet</v>
      </c>
      <c r="AC177" s="38">
        <v>47</v>
      </c>
      <c r="AD177" s="38">
        <v>32.5</v>
      </c>
      <c r="AE177" s="38">
        <v>34</v>
      </c>
      <c r="AF177" s="68">
        <f t="shared" si="85"/>
        <v>5.1935000000000002E-2</v>
      </c>
      <c r="AG177" s="37">
        <f t="shared" si="82"/>
        <v>2.3040000000000003</v>
      </c>
      <c r="AH177" s="114">
        <v>3.5</v>
      </c>
      <c r="AI177" s="118">
        <f t="shared" si="87"/>
        <v>1309.328968903437</v>
      </c>
      <c r="AJ177" s="29">
        <f t="shared" si="88"/>
        <v>94271.685761047469</v>
      </c>
      <c r="AK177" s="29">
        <f t="shared" si="89"/>
        <v>539.13545778376817</v>
      </c>
      <c r="AL177" s="29">
        <f t="shared" si="90"/>
        <v>38817.752960431309</v>
      </c>
      <c r="AM177" s="29">
        <f t="shared" si="91"/>
        <v>2118.0321555790892</v>
      </c>
      <c r="AN177" s="30">
        <f t="shared" si="92"/>
        <v>152498.31520169444</v>
      </c>
      <c r="AO177" s="29">
        <f t="shared" si="93"/>
        <v>52.950803889477228</v>
      </c>
      <c r="AP177" s="119">
        <f t="shared" si="94"/>
        <v>3812.4578800423606</v>
      </c>
      <c r="AQ177" s="99"/>
      <c r="AR177" s="13">
        <f t="shared" si="95"/>
        <v>0</v>
      </c>
      <c r="AS177" s="11">
        <f t="shared" si="96"/>
        <v>0</v>
      </c>
      <c r="AT177" s="11">
        <f t="shared" si="97"/>
        <v>0</v>
      </c>
      <c r="AU177" s="11">
        <f t="shared" si="98"/>
        <v>0</v>
      </c>
      <c r="AV177" s="19" t="str">
        <f t="shared" si="77"/>
        <v>Adet</v>
      </c>
      <c r="AW177" s="106">
        <f t="shared" si="78"/>
        <v>21</v>
      </c>
      <c r="AX177" s="107">
        <f t="shared" si="99"/>
        <v>0</v>
      </c>
    </row>
    <row r="178" spans="1:50" ht="55.05" customHeight="1" x14ac:dyDescent="0.3">
      <c r="A178" s="18">
        <v>25</v>
      </c>
      <c r="B178" s="34" t="s">
        <v>461</v>
      </c>
      <c r="C178" s="38" t="s">
        <v>181</v>
      </c>
      <c r="D178" s="45" t="s">
        <v>462</v>
      </c>
      <c r="E178" s="154"/>
      <c r="F178" s="159" t="s">
        <v>97</v>
      </c>
      <c r="G178" s="160">
        <v>158</v>
      </c>
      <c r="H178" s="156" t="s">
        <v>20</v>
      </c>
      <c r="I178" s="37">
        <v>0.4</v>
      </c>
      <c r="J178" s="29">
        <f>I178*1000</f>
        <v>400</v>
      </c>
      <c r="K178" s="38">
        <v>390</v>
      </c>
      <c r="L178" s="38">
        <v>130</v>
      </c>
      <c r="M178" s="39">
        <v>105</v>
      </c>
      <c r="N178" s="29">
        <v>400</v>
      </c>
      <c r="O178" s="124" t="s">
        <v>40</v>
      </c>
      <c r="P178" s="126" t="s">
        <v>734</v>
      </c>
      <c r="Q178" s="38" t="s">
        <v>734</v>
      </c>
      <c r="R178" s="38" t="s">
        <v>737</v>
      </c>
      <c r="S178" s="38" t="s">
        <v>737</v>
      </c>
      <c r="T178" s="41" t="s">
        <v>734</v>
      </c>
      <c r="U178" s="127" t="s">
        <v>737</v>
      </c>
      <c r="V178" s="135">
        <v>6224008616917</v>
      </c>
      <c r="W178" s="44" t="s">
        <v>53</v>
      </c>
      <c r="X178" s="42">
        <v>0</v>
      </c>
      <c r="Y178" s="136">
        <v>12</v>
      </c>
      <c r="Z178" s="133" t="s">
        <v>751</v>
      </c>
      <c r="AA178" s="67">
        <v>12</v>
      </c>
      <c r="AB178" s="35" t="str">
        <f t="shared" si="100"/>
        <v>Set</v>
      </c>
      <c r="AC178" s="38">
        <v>52.5</v>
      </c>
      <c r="AD178" s="38">
        <v>39.5</v>
      </c>
      <c r="AE178" s="38">
        <v>30.5</v>
      </c>
      <c r="AF178" s="68">
        <f t="shared" si="85"/>
        <v>6.3249374999999997E-2</v>
      </c>
      <c r="AG178" s="37">
        <f t="shared" si="82"/>
        <v>4.8000000000000007</v>
      </c>
      <c r="AH178" s="114">
        <v>5.85</v>
      </c>
      <c r="AI178" s="118">
        <f t="shared" si="87"/>
        <v>1075.109437840295</v>
      </c>
      <c r="AJ178" s="29">
        <f t="shared" si="88"/>
        <v>12901.31325408354</v>
      </c>
      <c r="AK178" s="29">
        <f t="shared" si="89"/>
        <v>442.69212146365084</v>
      </c>
      <c r="AL178" s="29">
        <f t="shared" si="90"/>
        <v>5312.3054575638098</v>
      </c>
      <c r="AM178" s="29">
        <f t="shared" si="91"/>
        <v>1739.1476200357713</v>
      </c>
      <c r="AN178" s="30">
        <f t="shared" si="92"/>
        <v>20869.771440429256</v>
      </c>
      <c r="AO178" s="29">
        <f t="shared" si="93"/>
        <v>43.478690500894281</v>
      </c>
      <c r="AP178" s="119">
        <f t="shared" si="94"/>
        <v>521.74428601073134</v>
      </c>
      <c r="AQ178" s="99"/>
      <c r="AR178" s="13">
        <f t="shared" si="95"/>
        <v>0</v>
      </c>
      <c r="AS178" s="11">
        <f t="shared" si="96"/>
        <v>0</v>
      </c>
      <c r="AT178" s="11">
        <f t="shared" si="97"/>
        <v>0</v>
      </c>
      <c r="AU178" s="11">
        <f t="shared" si="98"/>
        <v>0</v>
      </c>
      <c r="AV178" s="19" t="str">
        <f t="shared" si="77"/>
        <v>Set</v>
      </c>
      <c r="AW178" s="106">
        <f t="shared" si="78"/>
        <v>158</v>
      </c>
      <c r="AX178" s="107">
        <f t="shared" si="99"/>
        <v>0</v>
      </c>
    </row>
    <row r="179" spans="1:50" ht="55.05" customHeight="1" x14ac:dyDescent="0.3">
      <c r="A179" s="18">
        <v>26</v>
      </c>
      <c r="B179" s="34" t="s">
        <v>463</v>
      </c>
      <c r="C179" s="38" t="s">
        <v>181</v>
      </c>
      <c r="D179" s="45" t="s">
        <v>464</v>
      </c>
      <c r="E179" s="154"/>
      <c r="F179" s="159" t="s">
        <v>97</v>
      </c>
      <c r="G179" s="160">
        <v>124</v>
      </c>
      <c r="H179" s="156" t="s">
        <v>20</v>
      </c>
      <c r="I179" s="37">
        <v>0.4</v>
      </c>
      <c r="J179" s="29">
        <f>I179*1000</f>
        <v>400</v>
      </c>
      <c r="K179" s="38">
        <v>290</v>
      </c>
      <c r="L179" s="38">
        <v>130</v>
      </c>
      <c r="M179" s="39">
        <v>105</v>
      </c>
      <c r="N179" s="29">
        <v>302</v>
      </c>
      <c r="O179" s="124" t="s">
        <v>40</v>
      </c>
      <c r="P179" s="126" t="s">
        <v>734</v>
      </c>
      <c r="Q179" s="38" t="s">
        <v>734</v>
      </c>
      <c r="R179" s="38" t="s">
        <v>737</v>
      </c>
      <c r="S179" s="38" t="s">
        <v>737</v>
      </c>
      <c r="T179" s="41" t="s">
        <v>734</v>
      </c>
      <c r="U179" s="127" t="s">
        <v>737</v>
      </c>
      <c r="V179" s="135">
        <v>6224008616894</v>
      </c>
      <c r="W179" s="44" t="s">
        <v>53</v>
      </c>
      <c r="X179" s="42">
        <v>0</v>
      </c>
      <c r="Y179" s="136">
        <v>12</v>
      </c>
      <c r="Z179" s="133" t="s">
        <v>751</v>
      </c>
      <c r="AA179" s="67">
        <v>12</v>
      </c>
      <c r="AB179" s="35" t="str">
        <f t="shared" si="100"/>
        <v>Set</v>
      </c>
      <c r="AC179" s="38">
        <v>51.9</v>
      </c>
      <c r="AD179" s="38">
        <v>30.4</v>
      </c>
      <c r="AE179" s="38">
        <v>29.7</v>
      </c>
      <c r="AF179" s="68">
        <f t="shared" si="85"/>
        <v>4.6859471999999992E-2</v>
      </c>
      <c r="AG179" s="37">
        <f t="shared" si="82"/>
        <v>3.6239999999999997</v>
      </c>
      <c r="AH179" s="114">
        <v>4.5999999999999996</v>
      </c>
      <c r="AI179" s="118">
        <f t="shared" si="87"/>
        <v>1451.147379552207</v>
      </c>
      <c r="AJ179" s="29">
        <f t="shared" si="88"/>
        <v>17413.768554626484</v>
      </c>
      <c r="AK179" s="29">
        <f t="shared" si="89"/>
        <v>597.53127393326167</v>
      </c>
      <c r="AL179" s="29">
        <f t="shared" si="90"/>
        <v>7170.3752871991401</v>
      </c>
      <c r="AM179" s="29">
        <f t="shared" si="91"/>
        <v>2347.4442904520993</v>
      </c>
      <c r="AN179" s="30">
        <f t="shared" si="92"/>
        <v>28169.331485425191</v>
      </c>
      <c r="AO179" s="29">
        <f t="shared" si="93"/>
        <v>58.686107261302482</v>
      </c>
      <c r="AP179" s="119">
        <f t="shared" si="94"/>
        <v>704.23328713562978</v>
      </c>
      <c r="AQ179" s="99"/>
      <c r="AR179" s="13">
        <f t="shared" si="95"/>
        <v>0</v>
      </c>
      <c r="AS179" s="11">
        <f t="shared" si="96"/>
        <v>0</v>
      </c>
      <c r="AT179" s="11">
        <f t="shared" si="97"/>
        <v>0</v>
      </c>
      <c r="AU179" s="11">
        <f t="shared" si="98"/>
        <v>0</v>
      </c>
      <c r="AV179" s="19" t="str">
        <f t="shared" si="77"/>
        <v>Set</v>
      </c>
      <c r="AW179" s="106">
        <f t="shared" si="78"/>
        <v>124</v>
      </c>
      <c r="AX179" s="107">
        <f t="shared" si="99"/>
        <v>0</v>
      </c>
    </row>
    <row r="180" spans="1:50" ht="55.05" customHeight="1" x14ac:dyDescent="0.3">
      <c r="A180" s="18">
        <v>27</v>
      </c>
      <c r="B180" s="34" t="s">
        <v>465</v>
      </c>
      <c r="C180" s="38" t="s">
        <v>181</v>
      </c>
      <c r="D180" s="45" t="s">
        <v>466</v>
      </c>
      <c r="E180" s="154"/>
      <c r="F180" s="159" t="s">
        <v>97</v>
      </c>
      <c r="G180" s="160">
        <v>86</v>
      </c>
      <c r="H180" s="156" t="s">
        <v>20</v>
      </c>
      <c r="I180" s="37">
        <v>0.4</v>
      </c>
      <c r="J180" s="29">
        <f>I180*1000</f>
        <v>400</v>
      </c>
      <c r="K180" s="38">
        <v>205</v>
      </c>
      <c r="L180" s="38">
        <v>130</v>
      </c>
      <c r="M180" s="39">
        <v>105</v>
      </c>
      <c r="N180" s="29">
        <v>205</v>
      </c>
      <c r="O180" s="124" t="s">
        <v>40</v>
      </c>
      <c r="P180" s="126" t="s">
        <v>734</v>
      </c>
      <c r="Q180" s="38" t="s">
        <v>734</v>
      </c>
      <c r="R180" s="38" t="s">
        <v>737</v>
      </c>
      <c r="S180" s="38" t="s">
        <v>737</v>
      </c>
      <c r="T180" s="41" t="s">
        <v>734</v>
      </c>
      <c r="U180" s="127" t="s">
        <v>737</v>
      </c>
      <c r="V180" s="135">
        <v>6224008616900</v>
      </c>
      <c r="W180" s="44" t="s">
        <v>53</v>
      </c>
      <c r="X180" s="42">
        <v>0</v>
      </c>
      <c r="Y180" s="136">
        <v>24</v>
      </c>
      <c r="Z180" s="133" t="s">
        <v>751</v>
      </c>
      <c r="AA180" s="67">
        <v>24</v>
      </c>
      <c r="AB180" s="35" t="str">
        <f t="shared" si="100"/>
        <v>Set</v>
      </c>
      <c r="AC180" s="38">
        <v>42.5</v>
      </c>
      <c r="AD180" s="38">
        <v>39</v>
      </c>
      <c r="AE180" s="38">
        <v>39</v>
      </c>
      <c r="AF180" s="68">
        <f t="shared" si="85"/>
        <v>6.4642500000000006E-2</v>
      </c>
      <c r="AG180" s="37">
        <f t="shared" si="82"/>
        <v>4.92</v>
      </c>
      <c r="AH180" s="114">
        <v>5.9</v>
      </c>
      <c r="AI180" s="118">
        <f t="shared" si="87"/>
        <v>1051.939513477975</v>
      </c>
      <c r="AJ180" s="29">
        <f t="shared" si="88"/>
        <v>25246.548323471397</v>
      </c>
      <c r="AK180" s="29">
        <f t="shared" si="89"/>
        <v>433.1515643732838</v>
      </c>
      <c r="AL180" s="29">
        <f t="shared" si="90"/>
        <v>10395.637544958812</v>
      </c>
      <c r="AM180" s="29">
        <f t="shared" si="91"/>
        <v>1701.6668600379005</v>
      </c>
      <c r="AN180" s="30">
        <f t="shared" si="92"/>
        <v>40840.00464090961</v>
      </c>
      <c r="AO180" s="29">
        <f t="shared" si="93"/>
        <v>42.541671500947515</v>
      </c>
      <c r="AP180" s="119">
        <f t="shared" si="94"/>
        <v>1021.0001160227404</v>
      </c>
      <c r="AQ180" s="99"/>
      <c r="AR180" s="13">
        <f t="shared" si="95"/>
        <v>0</v>
      </c>
      <c r="AS180" s="11">
        <f t="shared" si="96"/>
        <v>0</v>
      </c>
      <c r="AT180" s="11">
        <f t="shared" si="97"/>
        <v>0</v>
      </c>
      <c r="AU180" s="11">
        <f t="shared" si="98"/>
        <v>0</v>
      </c>
      <c r="AV180" s="19" t="str">
        <f t="shared" si="77"/>
        <v>Set</v>
      </c>
      <c r="AW180" s="106">
        <f t="shared" si="78"/>
        <v>86</v>
      </c>
      <c r="AX180" s="107">
        <f t="shared" si="99"/>
        <v>0</v>
      </c>
    </row>
    <row r="181" spans="1:50" ht="55.05" customHeight="1" x14ac:dyDescent="0.3">
      <c r="A181" s="18">
        <v>28</v>
      </c>
      <c r="B181" s="34" t="s">
        <v>467</v>
      </c>
      <c r="C181" s="38" t="s">
        <v>444</v>
      </c>
      <c r="D181" s="45" t="s">
        <v>468</v>
      </c>
      <c r="E181" s="154"/>
      <c r="F181" s="159" t="s">
        <v>743</v>
      </c>
      <c r="G181" s="160">
        <v>37</v>
      </c>
      <c r="H181" s="156" t="s">
        <v>20</v>
      </c>
      <c r="I181" s="37" t="s">
        <v>77</v>
      </c>
      <c r="J181" s="29" t="s">
        <v>77</v>
      </c>
      <c r="K181" s="38">
        <v>390</v>
      </c>
      <c r="L181" s="38">
        <v>250</v>
      </c>
      <c r="M181" s="39">
        <v>115</v>
      </c>
      <c r="N181" s="29">
        <v>97</v>
      </c>
      <c r="O181" s="125" t="s">
        <v>30</v>
      </c>
      <c r="P181" s="126" t="s">
        <v>77</v>
      </c>
      <c r="Q181" s="38" t="s">
        <v>737</v>
      </c>
      <c r="R181" s="38" t="s">
        <v>737</v>
      </c>
      <c r="S181" s="38" t="s">
        <v>77</v>
      </c>
      <c r="T181" s="41" t="s">
        <v>77</v>
      </c>
      <c r="U181" s="127" t="s">
        <v>77</v>
      </c>
      <c r="V181" s="135">
        <v>6224008616504</v>
      </c>
      <c r="W181" s="44" t="s">
        <v>754</v>
      </c>
      <c r="X181" s="42">
        <v>0</v>
      </c>
      <c r="Y181" s="136">
        <v>36</v>
      </c>
      <c r="Z181" s="133" t="s">
        <v>751</v>
      </c>
      <c r="AA181" s="67">
        <v>36</v>
      </c>
      <c r="AB181" s="35" t="str">
        <f t="shared" si="100"/>
        <v>Adet</v>
      </c>
      <c r="AC181" s="38">
        <v>55.2</v>
      </c>
      <c r="AD181" s="38">
        <v>24.3</v>
      </c>
      <c r="AE181" s="38">
        <v>26.5</v>
      </c>
      <c r="AF181" s="68">
        <f t="shared" si="85"/>
        <v>3.5546040000000001E-2</v>
      </c>
      <c r="AG181" s="37">
        <f t="shared" si="82"/>
        <v>3.492</v>
      </c>
      <c r="AH181" s="114">
        <v>4</v>
      </c>
      <c r="AI181" s="118">
        <f t="shared" si="87"/>
        <v>1913.0119698284252</v>
      </c>
      <c r="AJ181" s="29">
        <f t="shared" si="88"/>
        <v>68868.430913823307</v>
      </c>
      <c r="AK181" s="29">
        <f t="shared" si="89"/>
        <v>787.71081110582213</v>
      </c>
      <c r="AL181" s="29">
        <f t="shared" si="90"/>
        <v>28357.589199809598</v>
      </c>
      <c r="AM181" s="29">
        <f t="shared" si="91"/>
        <v>3094.5781864871587</v>
      </c>
      <c r="AN181" s="30">
        <f t="shared" si="92"/>
        <v>111404.81471353772</v>
      </c>
      <c r="AO181" s="29">
        <f t="shared" si="93"/>
        <v>77.364454662178957</v>
      </c>
      <c r="AP181" s="119">
        <f t="shared" si="94"/>
        <v>2785.1203678384427</v>
      </c>
      <c r="AQ181" s="99"/>
      <c r="AR181" s="13">
        <f t="shared" si="95"/>
        <v>0</v>
      </c>
      <c r="AS181" s="11">
        <f t="shared" si="96"/>
        <v>0</v>
      </c>
      <c r="AT181" s="11">
        <f t="shared" si="97"/>
        <v>0</v>
      </c>
      <c r="AU181" s="11">
        <f t="shared" si="98"/>
        <v>0</v>
      </c>
      <c r="AV181" s="19" t="str">
        <f t="shared" si="77"/>
        <v>Adet</v>
      </c>
      <c r="AW181" s="106">
        <f t="shared" si="78"/>
        <v>37</v>
      </c>
      <c r="AX181" s="107">
        <f t="shared" si="99"/>
        <v>0</v>
      </c>
    </row>
    <row r="182" spans="1:50" ht="55.05" customHeight="1" x14ac:dyDescent="0.3">
      <c r="A182" s="18">
        <v>29</v>
      </c>
      <c r="B182" s="34" t="s">
        <v>469</v>
      </c>
      <c r="C182" s="38" t="s">
        <v>444</v>
      </c>
      <c r="D182" s="45" t="s">
        <v>470</v>
      </c>
      <c r="E182" s="154"/>
      <c r="F182" s="159" t="s">
        <v>743</v>
      </c>
      <c r="G182" s="160">
        <v>112</v>
      </c>
      <c r="H182" s="156" t="s">
        <v>20</v>
      </c>
      <c r="I182" s="37" t="s">
        <v>77</v>
      </c>
      <c r="J182" s="29" t="s">
        <v>77</v>
      </c>
      <c r="K182" s="38">
        <v>370</v>
      </c>
      <c r="L182" s="38">
        <v>265</v>
      </c>
      <c r="M182" s="39">
        <v>95</v>
      </c>
      <c r="N182" s="29">
        <v>343</v>
      </c>
      <c r="O182" s="125" t="s">
        <v>30</v>
      </c>
      <c r="P182" s="126" t="s">
        <v>737</v>
      </c>
      <c r="Q182" s="38" t="s">
        <v>737</v>
      </c>
      <c r="R182" s="38" t="s">
        <v>737</v>
      </c>
      <c r="S182" s="38" t="s">
        <v>737</v>
      </c>
      <c r="T182" s="41" t="s">
        <v>737</v>
      </c>
      <c r="U182" s="127" t="s">
        <v>737</v>
      </c>
      <c r="V182" s="135">
        <v>6224008616924</v>
      </c>
      <c r="W182" s="44" t="s">
        <v>52</v>
      </c>
      <c r="X182" s="42">
        <v>0</v>
      </c>
      <c r="Y182" s="136">
        <v>12</v>
      </c>
      <c r="Z182" s="133" t="s">
        <v>751</v>
      </c>
      <c r="AA182" s="67">
        <v>12</v>
      </c>
      <c r="AB182" s="35" t="str">
        <f t="shared" si="100"/>
        <v>Adet</v>
      </c>
      <c r="AC182" s="38">
        <v>37.5</v>
      </c>
      <c r="AD182" s="38">
        <v>27.400000000000002</v>
      </c>
      <c r="AE182" s="38">
        <v>38.5</v>
      </c>
      <c r="AF182" s="68">
        <f t="shared" si="85"/>
        <v>3.9558749999999997E-2</v>
      </c>
      <c r="AG182" s="37">
        <f t="shared" si="82"/>
        <v>4.1160000000000005</v>
      </c>
      <c r="AH182" s="114">
        <v>4.7</v>
      </c>
      <c r="AI182" s="118">
        <f t="shared" si="87"/>
        <v>1718.9623029039089</v>
      </c>
      <c r="AJ182" s="29">
        <f t="shared" si="88"/>
        <v>20627.547634846909</v>
      </c>
      <c r="AK182" s="29">
        <f t="shared" si="89"/>
        <v>707.8080070780801</v>
      </c>
      <c r="AL182" s="29">
        <f t="shared" si="90"/>
        <v>8493.6960849369607</v>
      </c>
      <c r="AM182" s="29">
        <f t="shared" si="91"/>
        <v>2780.674313521029</v>
      </c>
      <c r="AN182" s="30">
        <f t="shared" si="92"/>
        <v>33368.091762252348</v>
      </c>
      <c r="AO182" s="29">
        <f t="shared" si="93"/>
        <v>69.516857838025729</v>
      </c>
      <c r="AP182" s="119">
        <f t="shared" si="94"/>
        <v>834.2022940563088</v>
      </c>
      <c r="AQ182" s="99"/>
      <c r="AR182" s="13">
        <f t="shared" si="95"/>
        <v>0</v>
      </c>
      <c r="AS182" s="11">
        <f t="shared" si="96"/>
        <v>0</v>
      </c>
      <c r="AT182" s="11">
        <f t="shared" si="97"/>
        <v>0</v>
      </c>
      <c r="AU182" s="11">
        <f t="shared" si="98"/>
        <v>0</v>
      </c>
      <c r="AV182" s="19" t="str">
        <f t="shared" si="77"/>
        <v>Adet</v>
      </c>
      <c r="AW182" s="106">
        <f t="shared" si="78"/>
        <v>112</v>
      </c>
      <c r="AX182" s="107">
        <f t="shared" si="99"/>
        <v>0</v>
      </c>
    </row>
    <row r="183" spans="1:50" ht="55.05" customHeight="1" x14ac:dyDescent="0.3">
      <c r="A183" s="18">
        <v>30</v>
      </c>
      <c r="B183" s="34" t="s">
        <v>471</v>
      </c>
      <c r="C183" s="38" t="s">
        <v>444</v>
      </c>
      <c r="D183" s="45" t="s">
        <v>472</v>
      </c>
      <c r="E183" s="154"/>
      <c r="F183" s="159" t="s">
        <v>743</v>
      </c>
      <c r="G183" s="160">
        <v>59</v>
      </c>
      <c r="H183" s="156" t="s">
        <v>20</v>
      </c>
      <c r="I183" s="37" t="s">
        <v>77</v>
      </c>
      <c r="J183" s="29" t="s">
        <v>77</v>
      </c>
      <c r="K183" s="38">
        <v>305</v>
      </c>
      <c r="L183" s="38">
        <v>290</v>
      </c>
      <c r="M183" s="39">
        <v>170</v>
      </c>
      <c r="N183" s="29">
        <v>188</v>
      </c>
      <c r="O183" s="125" t="s">
        <v>30</v>
      </c>
      <c r="P183" s="126" t="s">
        <v>737</v>
      </c>
      <c r="Q183" s="38" t="s">
        <v>737</v>
      </c>
      <c r="R183" s="38" t="s">
        <v>737</v>
      </c>
      <c r="S183" s="38" t="s">
        <v>737</v>
      </c>
      <c r="T183" s="41" t="s">
        <v>737</v>
      </c>
      <c r="U183" s="127" t="s">
        <v>737</v>
      </c>
      <c r="V183" s="135">
        <v>6224008616993</v>
      </c>
      <c r="W183" s="44" t="s">
        <v>754</v>
      </c>
      <c r="X183" s="42">
        <v>0</v>
      </c>
      <c r="Y183" s="136">
        <v>24</v>
      </c>
      <c r="Z183" s="133" t="s">
        <v>751</v>
      </c>
      <c r="AA183" s="67">
        <v>24</v>
      </c>
      <c r="AB183" s="35" t="str">
        <f t="shared" si="100"/>
        <v>Adet</v>
      </c>
      <c r="AC183" s="38">
        <v>51.1</v>
      </c>
      <c r="AD183" s="38">
        <v>32</v>
      </c>
      <c r="AE183" s="38">
        <v>23.599999999999998</v>
      </c>
      <c r="AF183" s="68">
        <f t="shared" si="85"/>
        <v>3.8590720000000002E-2</v>
      </c>
      <c r="AG183" s="37">
        <f t="shared" si="82"/>
        <v>4.5120000000000005</v>
      </c>
      <c r="AH183" s="114">
        <v>4.7</v>
      </c>
      <c r="AI183" s="118">
        <f t="shared" si="87"/>
        <v>1762.0816610832862</v>
      </c>
      <c r="AJ183" s="29">
        <f t="shared" si="88"/>
        <v>42289.95986599887</v>
      </c>
      <c r="AK183" s="29">
        <f t="shared" si="89"/>
        <v>725.56303691664732</v>
      </c>
      <c r="AL183" s="29">
        <f t="shared" si="90"/>
        <v>17413.512885999535</v>
      </c>
      <c r="AM183" s="29">
        <f t="shared" si="91"/>
        <v>2850.4262164582574</v>
      </c>
      <c r="AN183" s="30">
        <f t="shared" si="92"/>
        <v>68410.229194998174</v>
      </c>
      <c r="AO183" s="29">
        <f t="shared" si="93"/>
        <v>71.260655411456426</v>
      </c>
      <c r="AP183" s="119">
        <f t="shared" si="94"/>
        <v>1710.2557298749543</v>
      </c>
      <c r="AQ183" s="99"/>
      <c r="AR183" s="13">
        <f t="shared" si="95"/>
        <v>0</v>
      </c>
      <c r="AS183" s="11">
        <f t="shared" si="96"/>
        <v>0</v>
      </c>
      <c r="AT183" s="11">
        <f t="shared" si="97"/>
        <v>0</v>
      </c>
      <c r="AU183" s="11">
        <f t="shared" si="98"/>
        <v>0</v>
      </c>
      <c r="AV183" s="19" t="str">
        <f t="shared" si="77"/>
        <v>Adet</v>
      </c>
      <c r="AW183" s="106">
        <f t="shared" si="78"/>
        <v>59</v>
      </c>
      <c r="AX183" s="107">
        <f t="shared" si="99"/>
        <v>0</v>
      </c>
    </row>
    <row r="184" spans="1:50" ht="55.05" customHeight="1" x14ac:dyDescent="0.3">
      <c r="A184" s="18">
        <v>31</v>
      </c>
      <c r="B184" s="34" t="s">
        <v>473</v>
      </c>
      <c r="C184" s="38" t="s">
        <v>474</v>
      </c>
      <c r="D184" s="45" t="s">
        <v>475</v>
      </c>
      <c r="E184" s="154"/>
      <c r="F184" s="159" t="s">
        <v>97</v>
      </c>
      <c r="G184" s="160">
        <v>79</v>
      </c>
      <c r="H184" s="156" t="s">
        <v>20</v>
      </c>
      <c r="I184" s="37" t="s">
        <v>77</v>
      </c>
      <c r="J184" s="29" t="s">
        <v>77</v>
      </c>
      <c r="K184" s="38">
        <v>105</v>
      </c>
      <c r="L184" s="38">
        <v>70</v>
      </c>
      <c r="M184" s="39">
        <v>310</v>
      </c>
      <c r="N184" s="29">
        <v>226</v>
      </c>
      <c r="O184" s="125" t="s">
        <v>30</v>
      </c>
      <c r="P184" s="126" t="s">
        <v>737</v>
      </c>
      <c r="Q184" s="38" t="s">
        <v>737</v>
      </c>
      <c r="R184" s="38" t="s">
        <v>77</v>
      </c>
      <c r="S184" s="38" t="s">
        <v>77</v>
      </c>
      <c r="T184" s="41" t="s">
        <v>77</v>
      </c>
      <c r="U184" s="127" t="s">
        <v>77</v>
      </c>
      <c r="V184" s="135">
        <v>6224009300013</v>
      </c>
      <c r="W184" s="44" t="s">
        <v>87</v>
      </c>
      <c r="X184" s="42">
        <v>0</v>
      </c>
      <c r="Y184" s="136">
        <v>24</v>
      </c>
      <c r="Z184" s="133" t="s">
        <v>751</v>
      </c>
      <c r="AA184" s="67">
        <v>24</v>
      </c>
      <c r="AB184" s="35" t="str">
        <f t="shared" si="100"/>
        <v>Set</v>
      </c>
      <c r="AC184" s="38">
        <v>40.5</v>
      </c>
      <c r="AD184" s="38">
        <v>32.5</v>
      </c>
      <c r="AE184" s="38">
        <v>41.199999999999996</v>
      </c>
      <c r="AF184" s="68">
        <f t="shared" si="85"/>
        <v>5.4229499999999993E-2</v>
      </c>
      <c r="AG184" s="37">
        <f t="shared" si="82"/>
        <v>5.4240000000000004</v>
      </c>
      <c r="AH184" s="114">
        <v>6.2</v>
      </c>
      <c r="AI184" s="118">
        <f t="shared" si="87"/>
        <v>1253.9300565190536</v>
      </c>
      <c r="AJ184" s="29">
        <f t="shared" si="88"/>
        <v>30094.321356457287</v>
      </c>
      <c r="AK184" s="29">
        <f t="shared" si="89"/>
        <v>516.32414091961027</v>
      </c>
      <c r="AL184" s="29">
        <f t="shared" si="90"/>
        <v>12391.779382070647</v>
      </c>
      <c r="AM184" s="29">
        <f t="shared" si="91"/>
        <v>2028.4162678984687</v>
      </c>
      <c r="AN184" s="30">
        <f t="shared" si="92"/>
        <v>48681.990429563251</v>
      </c>
      <c r="AO184" s="29">
        <f t="shared" si="93"/>
        <v>50.710406697461721</v>
      </c>
      <c r="AP184" s="119">
        <f t="shared" si="94"/>
        <v>1217.0497607390812</v>
      </c>
      <c r="AQ184" s="99"/>
      <c r="AR184" s="13">
        <f t="shared" si="95"/>
        <v>0</v>
      </c>
      <c r="AS184" s="11">
        <f t="shared" si="96"/>
        <v>0</v>
      </c>
      <c r="AT184" s="11">
        <f t="shared" si="97"/>
        <v>0</v>
      </c>
      <c r="AU184" s="11">
        <f t="shared" si="98"/>
        <v>0</v>
      </c>
      <c r="AV184" s="19" t="str">
        <f t="shared" si="77"/>
        <v>Set</v>
      </c>
      <c r="AW184" s="106">
        <f t="shared" si="78"/>
        <v>79</v>
      </c>
      <c r="AX184" s="107">
        <f t="shared" si="99"/>
        <v>0</v>
      </c>
    </row>
    <row r="185" spans="1:50" ht="55.05" customHeight="1" x14ac:dyDescent="0.3">
      <c r="A185" s="18">
        <v>32</v>
      </c>
      <c r="B185" s="34" t="s">
        <v>476</v>
      </c>
      <c r="C185" s="38" t="s">
        <v>477</v>
      </c>
      <c r="D185" s="45" t="s">
        <v>478</v>
      </c>
      <c r="E185" s="154"/>
      <c r="F185" s="159" t="s">
        <v>743</v>
      </c>
      <c r="G185" s="160">
        <v>45</v>
      </c>
      <c r="H185" s="156" t="s">
        <v>20</v>
      </c>
      <c r="I185" s="37" t="s">
        <v>77</v>
      </c>
      <c r="J185" s="29" t="s">
        <v>77</v>
      </c>
      <c r="K185" s="38">
        <v>290</v>
      </c>
      <c r="L185" s="38">
        <v>70</v>
      </c>
      <c r="M185" s="39">
        <v>40</v>
      </c>
      <c r="N185" s="29">
        <v>58</v>
      </c>
      <c r="O185" s="125" t="s">
        <v>30</v>
      </c>
      <c r="P185" s="126" t="s">
        <v>77</v>
      </c>
      <c r="Q185" s="38" t="s">
        <v>737</v>
      </c>
      <c r="R185" s="38" t="s">
        <v>77</v>
      </c>
      <c r="S185" s="38" t="s">
        <v>77</v>
      </c>
      <c r="T185" s="41" t="s">
        <v>77</v>
      </c>
      <c r="U185" s="127" t="s">
        <v>77</v>
      </c>
      <c r="V185" s="135">
        <v>6224008616290</v>
      </c>
      <c r="W185" s="44" t="s">
        <v>479</v>
      </c>
      <c r="X185" s="42">
        <v>0</v>
      </c>
      <c r="Y185" s="136">
        <v>36</v>
      </c>
      <c r="Z185" s="133" t="s">
        <v>751</v>
      </c>
      <c r="AA185" s="67">
        <v>36</v>
      </c>
      <c r="AB185" s="35" t="str">
        <f t="shared" si="100"/>
        <v>Adet</v>
      </c>
      <c r="AC185" s="38">
        <v>41</v>
      </c>
      <c r="AD185" s="38">
        <v>28.000000000000004</v>
      </c>
      <c r="AE185" s="38">
        <v>22</v>
      </c>
      <c r="AF185" s="68">
        <f t="shared" si="85"/>
        <v>2.5256000000000004E-2</v>
      </c>
      <c r="AG185" s="37">
        <f t="shared" si="82"/>
        <v>2.0880000000000001</v>
      </c>
      <c r="AH185" s="114">
        <v>4.95</v>
      </c>
      <c r="AI185" s="118">
        <f t="shared" si="87"/>
        <v>2692.4295216978139</v>
      </c>
      <c r="AJ185" s="29">
        <f t="shared" si="88"/>
        <v>96927.462781121299</v>
      </c>
      <c r="AK185" s="29">
        <f t="shared" si="89"/>
        <v>1108.6474501108646</v>
      </c>
      <c r="AL185" s="29">
        <f t="shared" si="90"/>
        <v>39911.308203991124</v>
      </c>
      <c r="AM185" s="29">
        <f t="shared" si="91"/>
        <v>4355.4006968641106</v>
      </c>
      <c r="AN185" s="30">
        <f t="shared" si="92"/>
        <v>156794.42508710799</v>
      </c>
      <c r="AO185" s="29">
        <f t="shared" si="93"/>
        <v>108.88501742160277</v>
      </c>
      <c r="AP185" s="119">
        <f t="shared" si="94"/>
        <v>3919.8606271776998</v>
      </c>
      <c r="AQ185" s="99"/>
      <c r="AR185" s="13">
        <f t="shared" si="95"/>
        <v>0</v>
      </c>
      <c r="AS185" s="11">
        <f t="shared" si="96"/>
        <v>0</v>
      </c>
      <c r="AT185" s="11">
        <f t="shared" si="97"/>
        <v>0</v>
      </c>
      <c r="AU185" s="11">
        <f t="shared" si="98"/>
        <v>0</v>
      </c>
      <c r="AV185" s="19" t="str">
        <f t="shared" si="77"/>
        <v>Adet</v>
      </c>
      <c r="AW185" s="106">
        <f t="shared" si="78"/>
        <v>45</v>
      </c>
      <c r="AX185" s="107">
        <f t="shared" si="99"/>
        <v>0</v>
      </c>
    </row>
    <row r="186" spans="1:50" ht="55.05" customHeight="1" x14ac:dyDescent="0.3">
      <c r="A186" s="18">
        <v>33</v>
      </c>
      <c r="B186" s="34" t="s">
        <v>480</v>
      </c>
      <c r="C186" s="38" t="s">
        <v>481</v>
      </c>
      <c r="D186" s="45" t="s">
        <v>482</v>
      </c>
      <c r="E186" s="154"/>
      <c r="F186" s="159" t="s">
        <v>743</v>
      </c>
      <c r="G186" s="160">
        <v>45</v>
      </c>
      <c r="H186" s="156" t="s">
        <v>20</v>
      </c>
      <c r="I186" s="37" t="s">
        <v>77</v>
      </c>
      <c r="J186" s="29" t="s">
        <v>77</v>
      </c>
      <c r="K186" s="38">
        <v>175</v>
      </c>
      <c r="L186" s="38">
        <v>95</v>
      </c>
      <c r="M186" s="39">
        <v>145</v>
      </c>
      <c r="N186" s="29">
        <v>104</v>
      </c>
      <c r="O186" s="124" t="s">
        <v>30</v>
      </c>
      <c r="P186" s="126" t="s">
        <v>77</v>
      </c>
      <c r="Q186" s="38" t="s">
        <v>737</v>
      </c>
      <c r="R186" s="38" t="s">
        <v>77</v>
      </c>
      <c r="S186" s="38" t="s">
        <v>77</v>
      </c>
      <c r="T186" s="41" t="s">
        <v>77</v>
      </c>
      <c r="U186" s="127" t="s">
        <v>77</v>
      </c>
      <c r="V186" s="135">
        <v>6224008616207</v>
      </c>
      <c r="W186" s="44" t="s">
        <v>53</v>
      </c>
      <c r="X186" s="42">
        <v>0</v>
      </c>
      <c r="Y186" s="136">
        <v>24</v>
      </c>
      <c r="Z186" s="133" t="s">
        <v>751</v>
      </c>
      <c r="AA186" s="67">
        <v>24</v>
      </c>
      <c r="AB186" s="35" t="str">
        <f t="shared" si="100"/>
        <v>Adet</v>
      </c>
      <c r="AC186" s="38">
        <v>47.599999999999994</v>
      </c>
      <c r="AD186" s="38">
        <v>32.700000000000003</v>
      </c>
      <c r="AE186" s="38">
        <v>36</v>
      </c>
      <c r="AF186" s="68">
        <f t="shared" si="85"/>
        <v>5.6034719999999996E-2</v>
      </c>
      <c r="AG186" s="37">
        <f t="shared" si="82"/>
        <v>2.496</v>
      </c>
      <c r="AH186" s="114">
        <v>3.1</v>
      </c>
      <c r="AI186" s="118">
        <f t="shared" si="87"/>
        <v>1213.5333236250667</v>
      </c>
      <c r="AJ186" s="29">
        <f t="shared" si="88"/>
        <v>29124.799767001601</v>
      </c>
      <c r="AK186" s="29">
        <f t="shared" si="89"/>
        <v>499.69019208090987</v>
      </c>
      <c r="AL186" s="29">
        <f t="shared" si="90"/>
        <v>11992.564609941837</v>
      </c>
      <c r="AM186" s="29">
        <f t="shared" si="91"/>
        <v>1963.0686117464315</v>
      </c>
      <c r="AN186" s="30">
        <f t="shared" si="92"/>
        <v>47113.646681914353</v>
      </c>
      <c r="AO186" s="29">
        <f t="shared" si="93"/>
        <v>49.07671529366079</v>
      </c>
      <c r="AP186" s="119">
        <f t="shared" si="94"/>
        <v>1177.841167047859</v>
      </c>
      <c r="AQ186" s="99"/>
      <c r="AR186" s="13">
        <f t="shared" si="95"/>
        <v>0</v>
      </c>
      <c r="AS186" s="11">
        <f t="shared" si="96"/>
        <v>0</v>
      </c>
      <c r="AT186" s="11">
        <f t="shared" si="97"/>
        <v>0</v>
      </c>
      <c r="AU186" s="11">
        <f t="shared" si="98"/>
        <v>0</v>
      </c>
      <c r="AV186" s="19" t="str">
        <f t="shared" si="77"/>
        <v>Adet</v>
      </c>
      <c r="AW186" s="106">
        <f t="shared" si="78"/>
        <v>45</v>
      </c>
      <c r="AX186" s="107">
        <f t="shared" si="99"/>
        <v>0</v>
      </c>
    </row>
    <row r="187" spans="1:50" ht="55.05" customHeight="1" x14ac:dyDescent="0.3">
      <c r="A187" s="18">
        <v>34</v>
      </c>
      <c r="B187" s="34" t="s">
        <v>483</v>
      </c>
      <c r="C187" s="38" t="s">
        <v>444</v>
      </c>
      <c r="D187" s="45" t="s">
        <v>484</v>
      </c>
      <c r="E187" s="154"/>
      <c r="F187" s="159" t="s">
        <v>97</v>
      </c>
      <c r="G187" s="160">
        <v>190</v>
      </c>
      <c r="H187" s="156" t="s">
        <v>20</v>
      </c>
      <c r="I187" s="37" t="s">
        <v>77</v>
      </c>
      <c r="J187" s="29" t="s">
        <v>77</v>
      </c>
      <c r="K187" s="40" t="s">
        <v>485</v>
      </c>
      <c r="L187" s="40" t="s">
        <v>486</v>
      </c>
      <c r="M187" s="42" t="s">
        <v>487</v>
      </c>
      <c r="N187" s="29">
        <v>544</v>
      </c>
      <c r="O187" s="124" t="s">
        <v>30</v>
      </c>
      <c r="P187" s="126" t="s">
        <v>737</v>
      </c>
      <c r="Q187" s="38" t="s">
        <v>737</v>
      </c>
      <c r="R187" s="38" t="s">
        <v>737</v>
      </c>
      <c r="S187" s="38" t="s">
        <v>737</v>
      </c>
      <c r="T187" s="41" t="s">
        <v>737</v>
      </c>
      <c r="U187" s="127" t="s">
        <v>737</v>
      </c>
      <c r="V187" s="135">
        <v>6224008616856</v>
      </c>
      <c r="W187" s="44" t="s">
        <v>51</v>
      </c>
      <c r="X187" s="42">
        <v>0</v>
      </c>
      <c r="Y187" s="136">
        <v>6</v>
      </c>
      <c r="Z187" s="133" t="s">
        <v>751</v>
      </c>
      <c r="AA187" s="67">
        <v>6</v>
      </c>
      <c r="AB187" s="35" t="str">
        <f t="shared" si="100"/>
        <v>Set</v>
      </c>
      <c r="AC187" s="38">
        <v>54.900000000000006</v>
      </c>
      <c r="AD187" s="38">
        <v>34.9</v>
      </c>
      <c r="AE187" s="38">
        <v>33.4</v>
      </c>
      <c r="AF187" s="68">
        <f t="shared" si="85"/>
        <v>6.3994733999999998E-2</v>
      </c>
      <c r="AG187" s="37">
        <f t="shared" si="82"/>
        <v>3.2640000000000002</v>
      </c>
      <c r="AH187" s="114">
        <v>4.25</v>
      </c>
      <c r="AI187" s="118">
        <f t="shared" si="87"/>
        <v>1062.5874310220588</v>
      </c>
      <c r="AJ187" s="29">
        <f t="shared" si="88"/>
        <v>6375.5245861323529</v>
      </c>
      <c r="AK187" s="29">
        <f t="shared" si="89"/>
        <v>437.53600100908307</v>
      </c>
      <c r="AL187" s="29">
        <f t="shared" si="90"/>
        <v>2625.2160060544984</v>
      </c>
      <c r="AM187" s="29">
        <f t="shared" si="91"/>
        <v>1718.8914325356834</v>
      </c>
      <c r="AN187" s="30">
        <f t="shared" si="92"/>
        <v>10313.3485952141</v>
      </c>
      <c r="AO187" s="29">
        <f t="shared" si="93"/>
        <v>42.972285813392084</v>
      </c>
      <c r="AP187" s="119">
        <f t="shared" si="94"/>
        <v>257.83371488035249</v>
      </c>
      <c r="AQ187" s="99"/>
      <c r="AR187" s="13">
        <f t="shared" si="95"/>
        <v>0</v>
      </c>
      <c r="AS187" s="11">
        <f t="shared" si="96"/>
        <v>0</v>
      </c>
      <c r="AT187" s="11">
        <f t="shared" si="97"/>
        <v>0</v>
      </c>
      <c r="AU187" s="11">
        <f t="shared" si="98"/>
        <v>0</v>
      </c>
      <c r="AV187" s="19" t="str">
        <f t="shared" si="77"/>
        <v>Set</v>
      </c>
      <c r="AW187" s="106">
        <f t="shared" si="78"/>
        <v>190</v>
      </c>
      <c r="AX187" s="107">
        <f t="shared" si="99"/>
        <v>0</v>
      </c>
    </row>
    <row r="188" spans="1:50" ht="55.05" customHeight="1" x14ac:dyDescent="0.3">
      <c r="A188" s="18">
        <v>35</v>
      </c>
      <c r="B188" s="34" t="s">
        <v>488</v>
      </c>
      <c r="C188" s="38" t="s">
        <v>444</v>
      </c>
      <c r="D188" s="45" t="s">
        <v>489</v>
      </c>
      <c r="E188" s="154"/>
      <c r="F188" s="159" t="s">
        <v>743</v>
      </c>
      <c r="G188" s="160">
        <v>95</v>
      </c>
      <c r="H188" s="156" t="s">
        <v>20</v>
      </c>
      <c r="I188" s="37" t="s">
        <v>77</v>
      </c>
      <c r="J188" s="29" t="s">
        <v>77</v>
      </c>
      <c r="K188" s="38">
        <v>345</v>
      </c>
      <c r="L188" s="38">
        <v>285</v>
      </c>
      <c r="M188" s="39">
        <v>110</v>
      </c>
      <c r="N188" s="29">
        <v>247</v>
      </c>
      <c r="O188" s="125" t="s">
        <v>30</v>
      </c>
      <c r="P188" s="126" t="s">
        <v>737</v>
      </c>
      <c r="Q188" s="38" t="s">
        <v>737</v>
      </c>
      <c r="R188" s="38" t="s">
        <v>737</v>
      </c>
      <c r="S188" s="38" t="s">
        <v>737</v>
      </c>
      <c r="T188" s="41" t="s">
        <v>737</v>
      </c>
      <c r="U188" s="127" t="s">
        <v>737</v>
      </c>
      <c r="V188" s="135">
        <v>6224008616863</v>
      </c>
      <c r="W188" s="44" t="s">
        <v>754</v>
      </c>
      <c r="X188" s="42">
        <v>0</v>
      </c>
      <c r="Y188" s="136">
        <v>24</v>
      </c>
      <c r="Z188" s="133" t="s">
        <v>751</v>
      </c>
      <c r="AA188" s="67">
        <v>24</v>
      </c>
      <c r="AB188" s="35" t="str">
        <f t="shared" si="100"/>
        <v>Adet</v>
      </c>
      <c r="AC188" s="38">
        <v>35</v>
      </c>
      <c r="AD188" s="38">
        <v>29.599999999999998</v>
      </c>
      <c r="AE188" s="38">
        <v>51.5</v>
      </c>
      <c r="AF188" s="68">
        <f t="shared" si="85"/>
        <v>5.3353999999999992E-2</v>
      </c>
      <c r="AG188" s="37">
        <f t="shared" si="82"/>
        <v>5.9279999999999999</v>
      </c>
      <c r="AH188" s="114">
        <v>7.3</v>
      </c>
      <c r="AI188" s="118">
        <f t="shared" si="87"/>
        <v>1274.5061288750612</v>
      </c>
      <c r="AJ188" s="29">
        <f t="shared" si="88"/>
        <v>30588.147093001469</v>
      </c>
      <c r="AK188" s="29">
        <f t="shared" si="89"/>
        <v>524.7966413014957</v>
      </c>
      <c r="AL188" s="29">
        <f t="shared" si="90"/>
        <v>12595.119391235898</v>
      </c>
      <c r="AM188" s="29">
        <f t="shared" si="91"/>
        <v>2061.7010908273046</v>
      </c>
      <c r="AN188" s="30">
        <f t="shared" si="92"/>
        <v>49480.826179855314</v>
      </c>
      <c r="AO188" s="29">
        <f t="shared" si="93"/>
        <v>51.542527270682619</v>
      </c>
      <c r="AP188" s="119">
        <f t="shared" si="94"/>
        <v>1237.0206544963828</v>
      </c>
      <c r="AQ188" s="99"/>
      <c r="AR188" s="13">
        <f t="shared" si="95"/>
        <v>0</v>
      </c>
      <c r="AS188" s="11">
        <f t="shared" si="96"/>
        <v>0</v>
      </c>
      <c r="AT188" s="11">
        <f t="shared" si="97"/>
        <v>0</v>
      </c>
      <c r="AU188" s="11">
        <f t="shared" si="98"/>
        <v>0</v>
      </c>
      <c r="AV188" s="19" t="str">
        <f t="shared" si="77"/>
        <v>Adet</v>
      </c>
      <c r="AW188" s="106">
        <f t="shared" si="78"/>
        <v>95</v>
      </c>
      <c r="AX188" s="107">
        <f t="shared" si="99"/>
        <v>0</v>
      </c>
    </row>
    <row r="189" spans="1:50" ht="55.05" customHeight="1" x14ac:dyDescent="0.3">
      <c r="A189" s="18">
        <v>36</v>
      </c>
      <c r="B189" s="34" t="s">
        <v>490</v>
      </c>
      <c r="C189" s="38" t="s">
        <v>444</v>
      </c>
      <c r="D189" s="45" t="s">
        <v>491</v>
      </c>
      <c r="E189" s="154"/>
      <c r="F189" s="159" t="s">
        <v>743</v>
      </c>
      <c r="G189" s="160">
        <v>58</v>
      </c>
      <c r="H189" s="156" t="s">
        <v>20</v>
      </c>
      <c r="I189" s="37" t="s">
        <v>77</v>
      </c>
      <c r="J189" s="29" t="s">
        <v>77</v>
      </c>
      <c r="K189" s="38">
        <v>320</v>
      </c>
      <c r="L189" s="38">
        <v>240</v>
      </c>
      <c r="M189" s="39">
        <v>105</v>
      </c>
      <c r="N189" s="29">
        <v>179</v>
      </c>
      <c r="O189" s="125" t="s">
        <v>30</v>
      </c>
      <c r="P189" s="126" t="s">
        <v>737</v>
      </c>
      <c r="Q189" s="38" t="s">
        <v>737</v>
      </c>
      <c r="R189" s="38" t="s">
        <v>737</v>
      </c>
      <c r="S189" s="38" t="s">
        <v>737</v>
      </c>
      <c r="T189" s="41" t="s">
        <v>737</v>
      </c>
      <c r="U189" s="127" t="s">
        <v>737</v>
      </c>
      <c r="V189" s="137" t="s">
        <v>492</v>
      </c>
      <c r="W189" s="44" t="s">
        <v>754</v>
      </c>
      <c r="X189" s="42">
        <v>0</v>
      </c>
      <c r="Y189" s="136">
        <v>36</v>
      </c>
      <c r="Z189" s="133" t="s">
        <v>751</v>
      </c>
      <c r="AA189" s="67">
        <v>36</v>
      </c>
      <c r="AB189" s="35" t="str">
        <f t="shared" si="100"/>
        <v>Adet</v>
      </c>
      <c r="AC189" s="38">
        <v>49</v>
      </c>
      <c r="AD189" s="38">
        <v>31.2</v>
      </c>
      <c r="AE189" s="38">
        <v>38.5</v>
      </c>
      <c r="AF189" s="68">
        <f t="shared" si="85"/>
        <v>5.8858800000000003E-2</v>
      </c>
      <c r="AG189" s="37">
        <f t="shared" si="82"/>
        <v>6.444</v>
      </c>
      <c r="AH189" s="114">
        <v>7.15</v>
      </c>
      <c r="AI189" s="118">
        <f t="shared" si="87"/>
        <v>1155.3072777562572</v>
      </c>
      <c r="AJ189" s="29">
        <f t="shared" si="88"/>
        <v>41591.061999225261</v>
      </c>
      <c r="AK189" s="29">
        <f t="shared" si="89"/>
        <v>475.71476142904714</v>
      </c>
      <c r="AL189" s="29">
        <f t="shared" si="90"/>
        <v>17125.731411445697</v>
      </c>
      <c r="AM189" s="29">
        <f t="shared" si="91"/>
        <v>1868.879419899828</v>
      </c>
      <c r="AN189" s="30">
        <f t="shared" si="92"/>
        <v>67279.659116393814</v>
      </c>
      <c r="AO189" s="29">
        <f t="shared" si="93"/>
        <v>46.721985497495702</v>
      </c>
      <c r="AP189" s="119">
        <f t="shared" si="94"/>
        <v>1681.9914779098453</v>
      </c>
      <c r="AQ189" s="99"/>
      <c r="AR189" s="13">
        <f t="shared" si="95"/>
        <v>0</v>
      </c>
      <c r="AS189" s="11">
        <f t="shared" si="96"/>
        <v>0</v>
      </c>
      <c r="AT189" s="11">
        <f t="shared" si="97"/>
        <v>0</v>
      </c>
      <c r="AU189" s="11">
        <f t="shared" si="98"/>
        <v>0</v>
      </c>
      <c r="AV189" s="19" t="str">
        <f t="shared" si="77"/>
        <v>Adet</v>
      </c>
      <c r="AW189" s="106">
        <f t="shared" si="78"/>
        <v>58</v>
      </c>
      <c r="AX189" s="107">
        <f t="shared" si="99"/>
        <v>0</v>
      </c>
    </row>
    <row r="190" spans="1:50" ht="55.05" customHeight="1" x14ac:dyDescent="0.3">
      <c r="A190" s="18">
        <v>37</v>
      </c>
      <c r="B190" s="34" t="s">
        <v>493</v>
      </c>
      <c r="C190" s="38" t="s">
        <v>444</v>
      </c>
      <c r="D190" s="45" t="s">
        <v>494</v>
      </c>
      <c r="E190" s="154"/>
      <c r="F190" s="159" t="s">
        <v>743</v>
      </c>
      <c r="G190" s="160">
        <v>42</v>
      </c>
      <c r="H190" s="156" t="s">
        <v>20</v>
      </c>
      <c r="I190" s="37" t="s">
        <v>77</v>
      </c>
      <c r="J190" s="29" t="s">
        <v>77</v>
      </c>
      <c r="K190" s="38">
        <v>280</v>
      </c>
      <c r="L190" s="38">
        <v>200</v>
      </c>
      <c r="M190" s="39">
        <v>95</v>
      </c>
      <c r="N190" s="29">
        <v>118</v>
      </c>
      <c r="O190" s="125" t="s">
        <v>30</v>
      </c>
      <c r="P190" s="126" t="s">
        <v>737</v>
      </c>
      <c r="Q190" s="38" t="s">
        <v>737</v>
      </c>
      <c r="R190" s="38" t="s">
        <v>737</v>
      </c>
      <c r="S190" s="38" t="s">
        <v>737</v>
      </c>
      <c r="T190" s="41" t="s">
        <v>737</v>
      </c>
      <c r="U190" s="127" t="s">
        <v>737</v>
      </c>
      <c r="V190" s="135">
        <v>6224008616887</v>
      </c>
      <c r="W190" s="44" t="s">
        <v>754</v>
      </c>
      <c r="X190" s="42">
        <v>0</v>
      </c>
      <c r="Y190" s="136">
        <v>36</v>
      </c>
      <c r="Z190" s="133" t="s">
        <v>751</v>
      </c>
      <c r="AA190" s="67">
        <v>36</v>
      </c>
      <c r="AB190" s="35" t="str">
        <f t="shared" si="100"/>
        <v>Adet</v>
      </c>
      <c r="AC190" s="38">
        <v>40.9</v>
      </c>
      <c r="AD190" s="38">
        <v>29.599999999999998</v>
      </c>
      <c r="AE190" s="38">
        <v>35.799999999999997</v>
      </c>
      <c r="AF190" s="68">
        <f t="shared" ref="AF190:AF196" si="101">AE190*AD190*AC190/1000000</f>
        <v>4.3340911999999988E-2</v>
      </c>
      <c r="AG190" s="37">
        <f t="shared" si="82"/>
        <v>4.2479999999999993</v>
      </c>
      <c r="AH190" s="114">
        <v>5.1349999999999998</v>
      </c>
      <c r="AI190" s="118">
        <f t="shared" si="87"/>
        <v>1568.9563708304065</v>
      </c>
      <c r="AJ190" s="29">
        <f t="shared" si="88"/>
        <v>56482.429349894635</v>
      </c>
      <c r="AK190" s="29">
        <f t="shared" si="89"/>
        <v>646.04085857722623</v>
      </c>
      <c r="AL190" s="29">
        <f t="shared" si="90"/>
        <v>23257.470908780146</v>
      </c>
      <c r="AM190" s="29">
        <f t="shared" si="91"/>
        <v>2538.0176586962461</v>
      </c>
      <c r="AN190" s="30">
        <f t="shared" si="92"/>
        <v>91368.635713064868</v>
      </c>
      <c r="AO190" s="29">
        <f t="shared" si="93"/>
        <v>63.450441467406151</v>
      </c>
      <c r="AP190" s="119">
        <f t="shared" si="94"/>
        <v>2284.2158928266213</v>
      </c>
      <c r="AQ190" s="99"/>
      <c r="AR190" s="13">
        <f t="shared" si="95"/>
        <v>0</v>
      </c>
      <c r="AS190" s="11">
        <f t="shared" si="96"/>
        <v>0</v>
      </c>
      <c r="AT190" s="11">
        <f t="shared" si="97"/>
        <v>0</v>
      </c>
      <c r="AU190" s="11">
        <f t="shared" si="98"/>
        <v>0</v>
      </c>
      <c r="AV190" s="19" t="str">
        <f t="shared" si="77"/>
        <v>Adet</v>
      </c>
      <c r="AW190" s="106">
        <f t="shared" si="78"/>
        <v>42</v>
      </c>
      <c r="AX190" s="107">
        <f t="shared" si="99"/>
        <v>0</v>
      </c>
    </row>
    <row r="191" spans="1:50" ht="55.05" customHeight="1" x14ac:dyDescent="0.3">
      <c r="A191" s="18">
        <v>38</v>
      </c>
      <c r="B191" s="34" t="s">
        <v>495</v>
      </c>
      <c r="C191" s="38" t="s">
        <v>496</v>
      </c>
      <c r="D191" s="45" t="s">
        <v>497</v>
      </c>
      <c r="E191" s="154"/>
      <c r="F191" s="159" t="s">
        <v>97</v>
      </c>
      <c r="G191" s="160">
        <v>56</v>
      </c>
      <c r="H191" s="156" t="s">
        <v>20</v>
      </c>
      <c r="I191" s="37">
        <v>0.35</v>
      </c>
      <c r="J191" s="29">
        <f>I191*1000</f>
        <v>350</v>
      </c>
      <c r="K191" s="38">
        <v>260</v>
      </c>
      <c r="L191" s="38">
        <v>95</v>
      </c>
      <c r="M191" s="39">
        <v>40</v>
      </c>
      <c r="N191" s="29">
        <v>67</v>
      </c>
      <c r="O191" s="125" t="s">
        <v>30</v>
      </c>
      <c r="P191" s="126" t="s">
        <v>737</v>
      </c>
      <c r="Q191" s="38" t="s">
        <v>737</v>
      </c>
      <c r="R191" s="38" t="s">
        <v>737</v>
      </c>
      <c r="S191" s="38" t="s">
        <v>737</v>
      </c>
      <c r="T191" s="41" t="s">
        <v>77</v>
      </c>
      <c r="U191" s="127" t="s">
        <v>737</v>
      </c>
      <c r="V191" s="135">
        <v>6224008616122</v>
      </c>
      <c r="W191" s="44" t="s">
        <v>756</v>
      </c>
      <c r="X191" s="42">
        <v>0</v>
      </c>
      <c r="Y191" s="136">
        <v>24</v>
      </c>
      <c r="Z191" s="133" t="s">
        <v>751</v>
      </c>
      <c r="AA191" s="67">
        <v>24</v>
      </c>
      <c r="AB191" s="35" t="str">
        <f t="shared" si="100"/>
        <v>Set</v>
      </c>
      <c r="AC191" s="38">
        <v>54</v>
      </c>
      <c r="AD191" s="38">
        <v>30</v>
      </c>
      <c r="AE191" s="38">
        <v>25.7</v>
      </c>
      <c r="AF191" s="68">
        <f t="shared" si="101"/>
        <v>4.1633999999999997E-2</v>
      </c>
      <c r="AG191" s="37">
        <f t="shared" si="82"/>
        <v>1.6080000000000001</v>
      </c>
      <c r="AH191" s="114">
        <v>3.8</v>
      </c>
      <c r="AI191" s="118">
        <f t="shared" si="87"/>
        <v>1633.2804919056541</v>
      </c>
      <c r="AJ191" s="29">
        <f t="shared" si="88"/>
        <v>39198.731805735697</v>
      </c>
      <c r="AK191" s="29">
        <f t="shared" si="89"/>
        <v>672.52726137291643</v>
      </c>
      <c r="AL191" s="29">
        <f t="shared" si="90"/>
        <v>16140.654272949994</v>
      </c>
      <c r="AM191" s="29">
        <f t="shared" si="91"/>
        <v>2642.0713839650289</v>
      </c>
      <c r="AN191" s="30">
        <f t="shared" si="92"/>
        <v>63409.713215160693</v>
      </c>
      <c r="AO191" s="29">
        <f t="shared" si="93"/>
        <v>66.051784599125725</v>
      </c>
      <c r="AP191" s="119">
        <f t="shared" si="94"/>
        <v>1585.2428303790175</v>
      </c>
      <c r="AQ191" s="99"/>
      <c r="AR191" s="13">
        <f t="shared" si="95"/>
        <v>0</v>
      </c>
      <c r="AS191" s="11">
        <f t="shared" si="96"/>
        <v>0</v>
      </c>
      <c r="AT191" s="11">
        <f t="shared" si="97"/>
        <v>0</v>
      </c>
      <c r="AU191" s="11">
        <f t="shared" si="98"/>
        <v>0</v>
      </c>
      <c r="AV191" s="19" t="str">
        <f t="shared" si="77"/>
        <v>Set</v>
      </c>
      <c r="AW191" s="106">
        <f t="shared" si="78"/>
        <v>56</v>
      </c>
      <c r="AX191" s="107">
        <f t="shared" si="99"/>
        <v>0</v>
      </c>
    </row>
    <row r="192" spans="1:50" ht="55.05" customHeight="1" x14ac:dyDescent="0.3">
      <c r="A192" s="18">
        <v>39</v>
      </c>
      <c r="B192" s="34" t="s">
        <v>498</v>
      </c>
      <c r="C192" s="38" t="s">
        <v>499</v>
      </c>
      <c r="D192" s="45" t="s">
        <v>500</v>
      </c>
      <c r="E192" s="154"/>
      <c r="F192" s="159" t="s">
        <v>743</v>
      </c>
      <c r="G192" s="160">
        <v>145</v>
      </c>
      <c r="H192" s="156" t="s">
        <v>20</v>
      </c>
      <c r="I192" s="37" t="s">
        <v>77</v>
      </c>
      <c r="J192" s="29" t="s">
        <v>77</v>
      </c>
      <c r="K192" s="38">
        <v>380</v>
      </c>
      <c r="L192" s="38">
        <v>300</v>
      </c>
      <c r="M192" s="39">
        <v>70</v>
      </c>
      <c r="N192" s="29">
        <v>352</v>
      </c>
      <c r="O192" s="125" t="s">
        <v>30</v>
      </c>
      <c r="P192" s="126" t="s">
        <v>77</v>
      </c>
      <c r="Q192" s="38" t="s">
        <v>737</v>
      </c>
      <c r="R192" s="38" t="s">
        <v>77</v>
      </c>
      <c r="S192" s="38" t="s">
        <v>77</v>
      </c>
      <c r="T192" s="41" t="s">
        <v>77</v>
      </c>
      <c r="U192" s="127" t="s">
        <v>77</v>
      </c>
      <c r="V192" s="135">
        <v>6224009300235</v>
      </c>
      <c r="W192" s="44" t="s">
        <v>52</v>
      </c>
      <c r="X192" s="42">
        <v>0</v>
      </c>
      <c r="Y192" s="136">
        <v>12</v>
      </c>
      <c r="Z192" s="133" t="s">
        <v>751</v>
      </c>
      <c r="AA192" s="67">
        <v>12</v>
      </c>
      <c r="AB192" s="35" t="str">
        <f t="shared" si="100"/>
        <v>Adet</v>
      </c>
      <c r="AC192" s="38">
        <v>61</v>
      </c>
      <c r="AD192" s="38">
        <v>38.700000000000003</v>
      </c>
      <c r="AE192" s="38">
        <v>42</v>
      </c>
      <c r="AF192" s="68">
        <f t="shared" si="101"/>
        <v>9.9149400000000013E-2</v>
      </c>
      <c r="AG192" s="37">
        <f t="shared" si="82"/>
        <v>4.2240000000000002</v>
      </c>
      <c r="AH192" s="114">
        <v>5.7</v>
      </c>
      <c r="AI192" s="118">
        <f t="shared" si="87"/>
        <v>685.83370146465825</v>
      </c>
      <c r="AJ192" s="29">
        <f t="shared" si="88"/>
        <v>8230.0044175758994</v>
      </c>
      <c r="AK192" s="29">
        <f t="shared" si="89"/>
        <v>282.4021123678005</v>
      </c>
      <c r="AL192" s="29">
        <f t="shared" si="90"/>
        <v>3388.8253484136058</v>
      </c>
      <c r="AM192" s="29">
        <f t="shared" si="91"/>
        <v>1109.4368700163591</v>
      </c>
      <c r="AN192" s="30">
        <f t="shared" si="92"/>
        <v>13313.242440196309</v>
      </c>
      <c r="AO192" s="29">
        <f t="shared" si="93"/>
        <v>27.735921750408977</v>
      </c>
      <c r="AP192" s="119">
        <f t="shared" si="94"/>
        <v>332.83106100490772</v>
      </c>
      <c r="AQ192" s="99"/>
      <c r="AR192" s="13">
        <f t="shared" si="95"/>
        <v>0</v>
      </c>
      <c r="AS192" s="11">
        <f t="shared" si="96"/>
        <v>0</v>
      </c>
      <c r="AT192" s="11">
        <f t="shared" si="97"/>
        <v>0</v>
      </c>
      <c r="AU192" s="11">
        <f t="shared" si="98"/>
        <v>0</v>
      </c>
      <c r="AV192" s="19" t="str">
        <f t="shared" si="77"/>
        <v>Adet</v>
      </c>
      <c r="AW192" s="106">
        <f t="shared" si="78"/>
        <v>145</v>
      </c>
      <c r="AX192" s="107">
        <f t="shared" si="99"/>
        <v>0</v>
      </c>
    </row>
    <row r="193" spans="1:64" ht="55.05" customHeight="1" x14ac:dyDescent="0.3">
      <c r="A193" s="18">
        <v>40</v>
      </c>
      <c r="B193" s="34" t="s">
        <v>501</v>
      </c>
      <c r="C193" s="38" t="s">
        <v>502</v>
      </c>
      <c r="D193" s="45" t="s">
        <v>503</v>
      </c>
      <c r="E193" s="154"/>
      <c r="F193" s="159" t="s">
        <v>743</v>
      </c>
      <c r="G193" s="160">
        <v>56</v>
      </c>
      <c r="H193" s="156" t="s">
        <v>20</v>
      </c>
      <c r="I193" s="37" t="s">
        <v>77</v>
      </c>
      <c r="J193" s="29" t="s">
        <v>77</v>
      </c>
      <c r="K193" s="38">
        <v>215</v>
      </c>
      <c r="L193" s="38">
        <v>125</v>
      </c>
      <c r="M193" s="39">
        <v>155</v>
      </c>
      <c r="N193" s="29">
        <v>120</v>
      </c>
      <c r="O193" s="125" t="s">
        <v>30</v>
      </c>
      <c r="P193" s="126" t="s">
        <v>77</v>
      </c>
      <c r="Q193" s="38" t="s">
        <v>737</v>
      </c>
      <c r="R193" s="38" t="s">
        <v>77</v>
      </c>
      <c r="S193" s="38" t="s">
        <v>77</v>
      </c>
      <c r="T193" s="41" t="s">
        <v>77</v>
      </c>
      <c r="U193" s="127" t="s">
        <v>77</v>
      </c>
      <c r="V193" s="135">
        <v>6224009300242</v>
      </c>
      <c r="W193" s="44" t="s">
        <v>51</v>
      </c>
      <c r="X193" s="42">
        <v>0</v>
      </c>
      <c r="Y193" s="136">
        <v>24</v>
      </c>
      <c r="Z193" s="133" t="s">
        <v>751</v>
      </c>
      <c r="AA193" s="67">
        <v>24</v>
      </c>
      <c r="AB193" s="35" t="str">
        <f t="shared" si="100"/>
        <v>Adet</v>
      </c>
      <c r="AC193" s="38">
        <v>45.5</v>
      </c>
      <c r="AD193" s="38">
        <v>41.5</v>
      </c>
      <c r="AE193" s="38">
        <v>43.3</v>
      </c>
      <c r="AF193" s="68">
        <f t="shared" si="101"/>
        <v>8.1761224999999993E-2</v>
      </c>
      <c r="AG193" s="37">
        <f t="shared" si="82"/>
        <v>2.88</v>
      </c>
      <c r="AH193" s="114">
        <v>3.7</v>
      </c>
      <c r="AI193" s="118">
        <f t="shared" si="87"/>
        <v>831.69008292133594</v>
      </c>
      <c r="AJ193" s="29">
        <f t="shared" si="88"/>
        <v>19960.561990112063</v>
      </c>
      <c r="AK193" s="29">
        <f t="shared" si="89"/>
        <v>342.4606223793736</v>
      </c>
      <c r="AL193" s="29">
        <f t="shared" si="90"/>
        <v>8219.0549371049674</v>
      </c>
      <c r="AM193" s="29">
        <f t="shared" si="91"/>
        <v>1345.3810164903964</v>
      </c>
      <c r="AN193" s="30">
        <f t="shared" si="92"/>
        <v>32289.144395769516</v>
      </c>
      <c r="AO193" s="29">
        <f t="shared" si="93"/>
        <v>33.634525412259912</v>
      </c>
      <c r="AP193" s="119">
        <f t="shared" si="94"/>
        <v>807.22860989423793</v>
      </c>
      <c r="AQ193" s="99"/>
      <c r="AR193" s="13">
        <f t="shared" si="95"/>
        <v>0</v>
      </c>
      <c r="AS193" s="11">
        <f t="shared" si="96"/>
        <v>0</v>
      </c>
      <c r="AT193" s="11">
        <f t="shared" si="97"/>
        <v>0</v>
      </c>
      <c r="AU193" s="11">
        <f t="shared" si="98"/>
        <v>0</v>
      </c>
      <c r="AV193" s="19" t="str">
        <f t="shared" si="77"/>
        <v>Adet</v>
      </c>
      <c r="AW193" s="106">
        <f t="shared" si="78"/>
        <v>56</v>
      </c>
      <c r="AX193" s="107">
        <f t="shared" si="99"/>
        <v>0</v>
      </c>
    </row>
    <row r="194" spans="1:64" ht="55.05" customHeight="1" x14ac:dyDescent="0.3">
      <c r="A194" s="18">
        <v>41</v>
      </c>
      <c r="B194" s="34" t="s">
        <v>504</v>
      </c>
      <c r="C194" s="38" t="s">
        <v>505</v>
      </c>
      <c r="D194" s="45" t="s">
        <v>506</v>
      </c>
      <c r="E194" s="154"/>
      <c r="F194" s="159" t="s">
        <v>743</v>
      </c>
      <c r="G194" s="160">
        <v>16</v>
      </c>
      <c r="H194" s="156" t="s">
        <v>20</v>
      </c>
      <c r="I194" s="37" t="s">
        <v>77</v>
      </c>
      <c r="J194" s="29" t="s">
        <v>77</v>
      </c>
      <c r="K194" s="38">
        <v>100</v>
      </c>
      <c r="L194" s="38">
        <v>100</v>
      </c>
      <c r="M194" s="39">
        <v>120</v>
      </c>
      <c r="N194" s="29">
        <v>25</v>
      </c>
      <c r="O194" s="125" t="s">
        <v>30</v>
      </c>
      <c r="P194" s="126" t="s">
        <v>77</v>
      </c>
      <c r="Q194" s="38" t="s">
        <v>737</v>
      </c>
      <c r="R194" s="38" t="s">
        <v>77</v>
      </c>
      <c r="S194" s="38" t="s">
        <v>77</v>
      </c>
      <c r="T194" s="41" t="s">
        <v>77</v>
      </c>
      <c r="U194" s="127" t="s">
        <v>77</v>
      </c>
      <c r="V194" s="135">
        <v>6224009300297</v>
      </c>
      <c r="W194" s="44" t="s">
        <v>52</v>
      </c>
      <c r="X194" s="42">
        <v>6</v>
      </c>
      <c r="Y194" s="136">
        <v>24</v>
      </c>
      <c r="Z194" s="133" t="s">
        <v>751</v>
      </c>
      <c r="AA194" s="67">
        <v>144</v>
      </c>
      <c r="AB194" s="35" t="str">
        <f t="shared" si="100"/>
        <v>Adet</v>
      </c>
      <c r="AC194" s="38">
        <v>40.200000000000003</v>
      </c>
      <c r="AD194" s="38">
        <v>28.499999999999996</v>
      </c>
      <c r="AE194" s="38">
        <v>29.299999999999997</v>
      </c>
      <c r="AF194" s="68">
        <f t="shared" si="101"/>
        <v>3.3569009999999996E-2</v>
      </c>
      <c r="AG194" s="37">
        <f t="shared" si="82"/>
        <v>3.6</v>
      </c>
      <c r="AH194" s="114">
        <v>4</v>
      </c>
      <c r="AI194" s="118">
        <f t="shared" si="87"/>
        <v>2025.6778498978674</v>
      </c>
      <c r="AJ194" s="29">
        <f t="shared" si="88"/>
        <v>291697.61038529291</v>
      </c>
      <c r="AK194" s="29">
        <f t="shared" si="89"/>
        <v>834.10264407559248</v>
      </c>
      <c r="AL194" s="29">
        <f t="shared" si="90"/>
        <v>120110.78074688531</v>
      </c>
      <c r="AM194" s="29">
        <f t="shared" si="91"/>
        <v>3276.8318160112558</v>
      </c>
      <c r="AN194" s="30">
        <f t="shared" si="92"/>
        <v>471863.78150562081</v>
      </c>
      <c r="AO194" s="29">
        <f t="shared" si="93"/>
        <v>81.920795400281406</v>
      </c>
      <c r="AP194" s="119">
        <f t="shared" si="94"/>
        <v>11796.594537640522</v>
      </c>
      <c r="AQ194" s="99"/>
      <c r="AR194" s="13">
        <f t="shared" si="95"/>
        <v>0</v>
      </c>
      <c r="AS194" s="11">
        <f t="shared" si="96"/>
        <v>0</v>
      </c>
      <c r="AT194" s="11">
        <f t="shared" si="97"/>
        <v>0</v>
      </c>
      <c r="AU194" s="11">
        <f t="shared" si="98"/>
        <v>0</v>
      </c>
      <c r="AV194" s="19" t="str">
        <f t="shared" si="77"/>
        <v>Adet</v>
      </c>
      <c r="AW194" s="106">
        <f t="shared" si="78"/>
        <v>16</v>
      </c>
      <c r="AX194" s="107">
        <f t="shared" si="99"/>
        <v>0</v>
      </c>
    </row>
    <row r="195" spans="1:64" ht="55.05" customHeight="1" x14ac:dyDescent="0.3">
      <c r="A195" s="18">
        <v>42</v>
      </c>
      <c r="B195" s="34" t="s">
        <v>507</v>
      </c>
      <c r="C195" s="38" t="s">
        <v>444</v>
      </c>
      <c r="D195" s="45" t="s">
        <v>508</v>
      </c>
      <c r="E195" s="154"/>
      <c r="F195" s="159" t="s">
        <v>743</v>
      </c>
      <c r="G195" s="160">
        <v>32</v>
      </c>
      <c r="H195" s="156" t="s">
        <v>20</v>
      </c>
      <c r="I195" s="37" t="s">
        <v>77</v>
      </c>
      <c r="J195" s="29" t="s">
        <v>77</v>
      </c>
      <c r="K195" s="38">
        <v>270</v>
      </c>
      <c r="L195" s="38">
        <v>225</v>
      </c>
      <c r="M195" s="39">
        <v>120</v>
      </c>
      <c r="N195" s="29">
        <v>91</v>
      </c>
      <c r="O195" s="125" t="s">
        <v>30</v>
      </c>
      <c r="P195" s="126" t="s">
        <v>737</v>
      </c>
      <c r="Q195" s="38" t="s">
        <v>737</v>
      </c>
      <c r="R195" s="38" t="s">
        <v>737</v>
      </c>
      <c r="S195" s="38" t="s">
        <v>77</v>
      </c>
      <c r="T195" s="41" t="s">
        <v>737</v>
      </c>
      <c r="U195" s="127" t="s">
        <v>737</v>
      </c>
      <c r="V195" s="135">
        <v>6224009300303</v>
      </c>
      <c r="W195" s="44" t="s">
        <v>755</v>
      </c>
      <c r="X195" s="42">
        <v>0</v>
      </c>
      <c r="Y195" s="136">
        <v>36</v>
      </c>
      <c r="Z195" s="133" t="s">
        <v>751</v>
      </c>
      <c r="AA195" s="67">
        <v>36</v>
      </c>
      <c r="AB195" s="35" t="str">
        <f t="shared" si="100"/>
        <v>Adet</v>
      </c>
      <c r="AC195" s="38">
        <v>49.5</v>
      </c>
      <c r="AD195" s="38">
        <v>25.3</v>
      </c>
      <c r="AE195" s="38">
        <v>26.200000000000003</v>
      </c>
      <c r="AF195" s="68">
        <f t="shared" si="101"/>
        <v>3.2811570000000005E-2</v>
      </c>
      <c r="AG195" s="37">
        <f t="shared" si="82"/>
        <v>3.2759999999999998</v>
      </c>
      <c r="AH195" s="114">
        <v>3.6</v>
      </c>
      <c r="AI195" s="118">
        <f t="shared" si="87"/>
        <v>2072.439691243058</v>
      </c>
      <c r="AJ195" s="29">
        <f t="shared" si="88"/>
        <v>74607.828884750081</v>
      </c>
      <c r="AK195" s="29">
        <f t="shared" si="89"/>
        <v>853.35751992361213</v>
      </c>
      <c r="AL195" s="29">
        <f t="shared" si="90"/>
        <v>30720.870717250036</v>
      </c>
      <c r="AM195" s="29">
        <f t="shared" si="91"/>
        <v>3352.4759711284764</v>
      </c>
      <c r="AN195" s="30">
        <f t="shared" si="92"/>
        <v>120689.13496062515</v>
      </c>
      <c r="AO195" s="29">
        <f t="shared" si="93"/>
        <v>83.811899278211911</v>
      </c>
      <c r="AP195" s="119">
        <f t="shared" si="94"/>
        <v>3017.228374015629</v>
      </c>
      <c r="AQ195" s="99"/>
      <c r="AR195" s="13">
        <f t="shared" si="95"/>
        <v>0</v>
      </c>
      <c r="AS195" s="11">
        <f t="shared" si="96"/>
        <v>0</v>
      </c>
      <c r="AT195" s="11">
        <f t="shared" si="97"/>
        <v>0</v>
      </c>
      <c r="AU195" s="11">
        <f t="shared" si="98"/>
        <v>0</v>
      </c>
      <c r="AV195" s="19" t="str">
        <f t="shared" si="77"/>
        <v>Adet</v>
      </c>
      <c r="AW195" s="106">
        <f t="shared" si="78"/>
        <v>32</v>
      </c>
      <c r="AX195" s="107">
        <f t="shared" si="99"/>
        <v>0</v>
      </c>
    </row>
    <row r="196" spans="1:64" ht="55.05" customHeight="1" x14ac:dyDescent="0.3">
      <c r="A196" s="18">
        <v>43</v>
      </c>
      <c r="B196" s="34" t="s">
        <v>509</v>
      </c>
      <c r="C196" s="38" t="s">
        <v>502</v>
      </c>
      <c r="D196" s="43" t="s">
        <v>510</v>
      </c>
      <c r="E196" s="154"/>
      <c r="F196" s="159" t="s">
        <v>743</v>
      </c>
      <c r="G196" s="160">
        <v>32</v>
      </c>
      <c r="H196" s="156" t="s">
        <v>20</v>
      </c>
      <c r="I196" s="37" t="s">
        <v>77</v>
      </c>
      <c r="J196" s="29" t="s">
        <v>77</v>
      </c>
      <c r="K196" s="38">
        <v>160</v>
      </c>
      <c r="L196" s="38">
        <v>70</v>
      </c>
      <c r="M196" s="39">
        <v>140</v>
      </c>
      <c r="N196" s="29">
        <v>63</v>
      </c>
      <c r="O196" s="125" t="s">
        <v>30</v>
      </c>
      <c r="P196" s="126" t="s">
        <v>77</v>
      </c>
      <c r="Q196" s="38" t="s">
        <v>737</v>
      </c>
      <c r="R196" s="38" t="s">
        <v>77</v>
      </c>
      <c r="S196" s="38" t="s">
        <v>77</v>
      </c>
      <c r="T196" s="41" t="s">
        <v>77</v>
      </c>
      <c r="U196" s="127" t="s">
        <v>77</v>
      </c>
      <c r="V196" s="135">
        <v>6224009300204</v>
      </c>
      <c r="W196" s="44" t="s">
        <v>51</v>
      </c>
      <c r="X196" s="42">
        <v>0</v>
      </c>
      <c r="Y196" s="136">
        <v>24</v>
      </c>
      <c r="Z196" s="133" t="s">
        <v>751</v>
      </c>
      <c r="AA196" s="67">
        <v>24</v>
      </c>
      <c r="AB196" s="35" t="str">
        <f t="shared" si="100"/>
        <v>Adet</v>
      </c>
      <c r="AC196" s="38">
        <v>38.5</v>
      </c>
      <c r="AD196" s="38">
        <v>31</v>
      </c>
      <c r="AE196" s="38">
        <v>28.599999999999998</v>
      </c>
      <c r="AF196" s="68">
        <f t="shared" si="101"/>
        <v>3.4134100000000001E-2</v>
      </c>
      <c r="AG196" s="37">
        <f t="shared" si="82"/>
        <v>1.512</v>
      </c>
      <c r="AH196" s="114">
        <v>2.1</v>
      </c>
      <c r="AI196" s="118">
        <f t="shared" si="87"/>
        <v>1992.1427546060977</v>
      </c>
      <c r="AJ196" s="29">
        <f t="shared" si="88"/>
        <v>47811.426110546345</v>
      </c>
      <c r="AK196" s="29">
        <f t="shared" si="89"/>
        <v>820.29407542604019</v>
      </c>
      <c r="AL196" s="29">
        <f t="shared" si="90"/>
        <v>19687.057810224964</v>
      </c>
      <c r="AM196" s="29">
        <f t="shared" si="91"/>
        <v>3222.5838677451579</v>
      </c>
      <c r="AN196" s="30">
        <f t="shared" si="92"/>
        <v>77342.012825883794</v>
      </c>
      <c r="AO196" s="29">
        <f t="shared" si="93"/>
        <v>80.564596693628957</v>
      </c>
      <c r="AP196" s="119">
        <f t="shared" si="94"/>
        <v>1933.5503206470948</v>
      </c>
      <c r="AQ196" s="99"/>
      <c r="AR196" s="13">
        <f t="shared" si="95"/>
        <v>0</v>
      </c>
      <c r="AS196" s="11">
        <f t="shared" si="96"/>
        <v>0</v>
      </c>
      <c r="AT196" s="11">
        <f t="shared" si="97"/>
        <v>0</v>
      </c>
      <c r="AU196" s="11">
        <f t="shared" si="98"/>
        <v>0</v>
      </c>
      <c r="AV196" s="19" t="str">
        <f t="shared" ref="AV196:AV259" si="102">F196</f>
        <v>Adet</v>
      </c>
      <c r="AW196" s="106">
        <f t="shared" ref="AW196:AW259" si="103">G196</f>
        <v>32</v>
      </c>
      <c r="AX196" s="107">
        <f t="shared" si="99"/>
        <v>0</v>
      </c>
    </row>
    <row r="197" spans="1:64" ht="55.05" customHeight="1" x14ac:dyDescent="0.3">
      <c r="A197" s="18">
        <v>44</v>
      </c>
      <c r="B197" s="34" t="s">
        <v>511</v>
      </c>
      <c r="C197" s="38" t="s">
        <v>512</v>
      </c>
      <c r="D197" s="43" t="s">
        <v>513</v>
      </c>
      <c r="E197" s="154"/>
      <c r="F197" s="159" t="s">
        <v>743</v>
      </c>
      <c r="G197" s="160">
        <v>40</v>
      </c>
      <c r="H197" s="156" t="s">
        <v>20</v>
      </c>
      <c r="I197" s="44">
        <v>0.24</v>
      </c>
      <c r="J197" s="29">
        <v>240</v>
      </c>
      <c r="K197" s="40">
        <v>70</v>
      </c>
      <c r="L197" s="40">
        <v>70</v>
      </c>
      <c r="M197" s="42">
        <v>175</v>
      </c>
      <c r="N197" s="30">
        <v>65</v>
      </c>
      <c r="O197" s="124" t="s">
        <v>40</v>
      </c>
      <c r="P197" s="126" t="s">
        <v>735</v>
      </c>
      <c r="Q197" s="38" t="s">
        <v>734</v>
      </c>
      <c r="R197" s="38" t="s">
        <v>737</v>
      </c>
      <c r="S197" s="38" t="s">
        <v>737</v>
      </c>
      <c r="T197" s="41" t="s">
        <v>734</v>
      </c>
      <c r="U197" s="127" t="s">
        <v>737</v>
      </c>
      <c r="V197" s="135">
        <v>6224003429185</v>
      </c>
      <c r="W197" s="44" t="s">
        <v>249</v>
      </c>
      <c r="X197" s="42">
        <v>4</v>
      </c>
      <c r="Y197" s="136">
        <v>12</v>
      </c>
      <c r="Z197" s="133" t="s">
        <v>751</v>
      </c>
      <c r="AA197" s="67">
        <v>48</v>
      </c>
      <c r="AB197" s="35" t="str">
        <f t="shared" si="100"/>
        <v>Adet</v>
      </c>
      <c r="AC197" s="38">
        <v>36</v>
      </c>
      <c r="AD197" s="38">
        <v>31</v>
      </c>
      <c r="AE197" s="38">
        <v>45</v>
      </c>
      <c r="AF197" s="68">
        <f>AC197*AD197*AE197/1000000</f>
        <v>5.0220000000000001E-2</v>
      </c>
      <c r="AG197" s="37">
        <f t="shared" si="82"/>
        <v>3.12</v>
      </c>
      <c r="AH197" s="114">
        <v>3.62</v>
      </c>
      <c r="AI197" s="118">
        <f t="shared" si="87"/>
        <v>1354.0422142572679</v>
      </c>
      <c r="AJ197" s="29">
        <f t="shared" si="88"/>
        <v>64994.02628434886</v>
      </c>
      <c r="AK197" s="29">
        <f t="shared" si="89"/>
        <v>557.54679410593383</v>
      </c>
      <c r="AL197" s="29">
        <f t="shared" si="90"/>
        <v>26762.246117084826</v>
      </c>
      <c r="AM197" s="29">
        <f t="shared" si="91"/>
        <v>2190.3624054161687</v>
      </c>
      <c r="AN197" s="30">
        <f t="shared" si="92"/>
        <v>105137.39545997611</v>
      </c>
      <c r="AO197" s="29">
        <f t="shared" si="93"/>
        <v>54.759060135404219</v>
      </c>
      <c r="AP197" s="119">
        <f t="shared" si="94"/>
        <v>2628.4348864994026</v>
      </c>
      <c r="AQ197" s="99"/>
      <c r="AR197" s="13">
        <f t="shared" si="95"/>
        <v>0</v>
      </c>
      <c r="AS197" s="11">
        <f t="shared" si="96"/>
        <v>0</v>
      </c>
      <c r="AT197" s="11">
        <f t="shared" si="97"/>
        <v>0</v>
      </c>
      <c r="AU197" s="11">
        <f t="shared" si="98"/>
        <v>0</v>
      </c>
      <c r="AV197" s="19" t="str">
        <f t="shared" si="102"/>
        <v>Adet</v>
      </c>
      <c r="AW197" s="106">
        <f t="shared" si="103"/>
        <v>40</v>
      </c>
      <c r="AX197" s="107">
        <f t="shared" si="99"/>
        <v>0</v>
      </c>
    </row>
    <row r="198" spans="1:64" ht="55.05" customHeight="1" x14ac:dyDescent="0.3">
      <c r="A198" s="18">
        <v>45</v>
      </c>
      <c r="B198" s="34" t="s">
        <v>514</v>
      </c>
      <c r="C198" s="38" t="s">
        <v>515</v>
      </c>
      <c r="D198" s="43" t="s">
        <v>516</v>
      </c>
      <c r="E198" s="154"/>
      <c r="F198" s="159" t="s">
        <v>743</v>
      </c>
      <c r="G198" s="160">
        <v>24</v>
      </c>
      <c r="H198" s="156" t="s">
        <v>20</v>
      </c>
      <c r="I198" s="44">
        <v>0.4</v>
      </c>
      <c r="J198" s="29">
        <f>I198*1000</f>
        <v>400</v>
      </c>
      <c r="K198" s="40">
        <v>85</v>
      </c>
      <c r="L198" s="40">
        <v>85</v>
      </c>
      <c r="M198" s="42">
        <v>100</v>
      </c>
      <c r="N198" s="30">
        <v>40</v>
      </c>
      <c r="O198" s="124" t="s">
        <v>30</v>
      </c>
      <c r="P198" s="126" t="s">
        <v>737</v>
      </c>
      <c r="Q198" s="38" t="s">
        <v>737</v>
      </c>
      <c r="R198" s="38" t="s">
        <v>737</v>
      </c>
      <c r="S198" s="38" t="s">
        <v>737</v>
      </c>
      <c r="T198" s="41" t="s">
        <v>737</v>
      </c>
      <c r="U198" s="127" t="s">
        <v>737</v>
      </c>
      <c r="V198" s="135">
        <v>6224003429178</v>
      </c>
      <c r="W198" s="44" t="s">
        <v>249</v>
      </c>
      <c r="X198" s="42">
        <v>4</v>
      </c>
      <c r="Y198" s="136">
        <v>12</v>
      </c>
      <c r="Z198" s="133" t="s">
        <v>751</v>
      </c>
      <c r="AA198" s="67">
        <v>48</v>
      </c>
      <c r="AB198" s="35" t="str">
        <f t="shared" si="100"/>
        <v>Adet</v>
      </c>
      <c r="AC198" s="38">
        <v>54</v>
      </c>
      <c r="AD198" s="38">
        <v>35.5</v>
      </c>
      <c r="AE198" s="38">
        <v>22.5</v>
      </c>
      <c r="AF198" s="68">
        <f>AC198*AD198*AE198/1000000</f>
        <v>4.3132499999999997E-2</v>
      </c>
      <c r="AG198" s="37">
        <f t="shared" ref="AG198:AG261" si="104">(N198/1000)*AA198</f>
        <v>1.92</v>
      </c>
      <c r="AH198" s="114">
        <v>2.6749999999999998</v>
      </c>
      <c r="AI198" s="118">
        <f t="shared" si="87"/>
        <v>1576.5374137831102</v>
      </c>
      <c r="AJ198" s="29">
        <f t="shared" si="88"/>
        <v>75673.795861589286</v>
      </c>
      <c r="AK198" s="29">
        <f t="shared" si="89"/>
        <v>649.16246449892776</v>
      </c>
      <c r="AL198" s="29">
        <f t="shared" si="90"/>
        <v>31159.798295948531</v>
      </c>
      <c r="AM198" s="29">
        <f t="shared" si="91"/>
        <v>2550.2811105315018</v>
      </c>
      <c r="AN198" s="30">
        <f t="shared" si="92"/>
        <v>122413.49330551209</v>
      </c>
      <c r="AO198" s="29">
        <f t="shared" si="93"/>
        <v>63.757027763287546</v>
      </c>
      <c r="AP198" s="119">
        <f t="shared" si="94"/>
        <v>3060.3373326378023</v>
      </c>
      <c r="AQ198" s="99"/>
      <c r="AR198" s="13">
        <f t="shared" si="95"/>
        <v>0</v>
      </c>
      <c r="AS198" s="11">
        <f t="shared" si="96"/>
        <v>0</v>
      </c>
      <c r="AT198" s="11">
        <f t="shared" si="97"/>
        <v>0</v>
      </c>
      <c r="AU198" s="11">
        <f t="shared" si="98"/>
        <v>0</v>
      </c>
      <c r="AV198" s="19" t="str">
        <f t="shared" si="102"/>
        <v>Adet</v>
      </c>
      <c r="AW198" s="106">
        <f t="shared" si="103"/>
        <v>24</v>
      </c>
      <c r="AX198" s="107">
        <f t="shared" si="99"/>
        <v>0</v>
      </c>
    </row>
    <row r="199" spans="1:64" ht="55.05" customHeight="1" x14ac:dyDescent="0.3">
      <c r="A199" s="18">
        <v>46</v>
      </c>
      <c r="B199" s="34" t="s">
        <v>517</v>
      </c>
      <c r="C199" s="38" t="s">
        <v>444</v>
      </c>
      <c r="D199" s="43" t="s">
        <v>518</v>
      </c>
      <c r="E199" s="154"/>
      <c r="F199" s="159" t="s">
        <v>743</v>
      </c>
      <c r="G199" s="160">
        <v>158</v>
      </c>
      <c r="H199" s="156" t="s">
        <v>20</v>
      </c>
      <c r="I199" s="44">
        <v>3.5</v>
      </c>
      <c r="J199" s="29">
        <f>I199*1000</f>
        <v>3500</v>
      </c>
      <c r="K199" s="40">
        <v>245</v>
      </c>
      <c r="L199" s="40">
        <v>245</v>
      </c>
      <c r="M199" s="42">
        <v>180</v>
      </c>
      <c r="N199" s="30">
        <v>376</v>
      </c>
      <c r="O199" s="124" t="s">
        <v>30</v>
      </c>
      <c r="P199" s="126" t="s">
        <v>737</v>
      </c>
      <c r="Q199" s="38" t="s">
        <v>737</v>
      </c>
      <c r="R199" s="38" t="s">
        <v>737</v>
      </c>
      <c r="S199" s="38" t="s">
        <v>737</v>
      </c>
      <c r="T199" s="38" t="s">
        <v>737</v>
      </c>
      <c r="U199" s="128" t="s">
        <v>737</v>
      </c>
      <c r="V199" s="135">
        <v>6224003429390</v>
      </c>
      <c r="W199" s="44" t="s">
        <v>53</v>
      </c>
      <c r="X199" s="42">
        <v>0</v>
      </c>
      <c r="Y199" s="136">
        <v>12</v>
      </c>
      <c r="Z199" s="133" t="s">
        <v>751</v>
      </c>
      <c r="AA199" s="67">
        <v>12</v>
      </c>
      <c r="AB199" s="35" t="s">
        <v>744</v>
      </c>
      <c r="AC199" s="38">
        <v>68.5</v>
      </c>
      <c r="AD199" s="38">
        <v>46.5</v>
      </c>
      <c r="AE199" s="38">
        <v>34.5</v>
      </c>
      <c r="AF199" s="68">
        <f>AE199*AD199*AC199/1000000</f>
        <v>0.10989112500000001</v>
      </c>
      <c r="AG199" s="37">
        <f t="shared" si="104"/>
        <v>4.5120000000000005</v>
      </c>
      <c r="AH199" s="114">
        <v>5.3769999999999998</v>
      </c>
      <c r="AI199" s="118">
        <f t="shared" ref="AI199:AI258" si="105">68/AF199</f>
        <v>618.79428388780252</v>
      </c>
      <c r="AJ199" s="29">
        <f t="shared" ref="AJ199:AJ258" si="106">AI199*AA199</f>
        <v>7425.5314066536303</v>
      </c>
      <c r="AK199" s="29">
        <f t="shared" ref="AK199:AK258" si="107">28/AF199</f>
        <v>254.79764630674222</v>
      </c>
      <c r="AL199" s="29">
        <f t="shared" ref="AL199:AL258" si="108">AK199*AA199</f>
        <v>3057.5717556809068</v>
      </c>
      <c r="AM199" s="29">
        <f t="shared" ref="AM199:AM258" si="109">110/AF199</f>
        <v>1000.9907533479159</v>
      </c>
      <c r="AN199" s="30">
        <f t="shared" ref="AN199:AN258" si="110">AM199*AA199</f>
        <v>12011.88904017499</v>
      </c>
      <c r="AO199" s="29">
        <f t="shared" ref="AO199:AO258" si="111">(1*1.1*2.5)/AF199</f>
        <v>25.024768833697898</v>
      </c>
      <c r="AP199" s="119">
        <f t="shared" ref="AP199:AP258" si="112">AO199*AA199</f>
        <v>300.29722600437481</v>
      </c>
      <c r="AQ199" s="99"/>
      <c r="AR199" s="13">
        <f t="shared" ref="AR199:AR258" si="113">AQ199*AA199</f>
        <v>0</v>
      </c>
      <c r="AS199" s="11">
        <f t="shared" ref="AS199:AS258" si="114">AG199*AQ199</f>
        <v>0</v>
      </c>
      <c r="AT199" s="11">
        <f t="shared" ref="AT199:AT258" si="115">AH199*AQ199</f>
        <v>0</v>
      </c>
      <c r="AU199" s="11">
        <f t="shared" ref="AU199:AU258" si="116">AQ199*AF199</f>
        <v>0</v>
      </c>
      <c r="AV199" s="19" t="str">
        <f t="shared" si="102"/>
        <v>Adet</v>
      </c>
      <c r="AW199" s="106">
        <f t="shared" si="103"/>
        <v>158</v>
      </c>
      <c r="AX199" s="107">
        <f t="shared" si="99"/>
        <v>0</v>
      </c>
    </row>
    <row r="200" spans="1:64" ht="55.05" customHeight="1" x14ac:dyDescent="0.3">
      <c r="A200" s="18">
        <v>47</v>
      </c>
      <c r="B200" s="34" t="s">
        <v>519</v>
      </c>
      <c r="C200" s="38" t="s">
        <v>441</v>
      </c>
      <c r="D200" s="43" t="s">
        <v>520</v>
      </c>
      <c r="E200" s="154"/>
      <c r="F200" s="159" t="s">
        <v>743</v>
      </c>
      <c r="G200" s="160">
        <v>55</v>
      </c>
      <c r="H200" s="156" t="s">
        <v>20</v>
      </c>
      <c r="I200" s="44">
        <v>0.7</v>
      </c>
      <c r="J200" s="29">
        <f>I200*1000</f>
        <v>700</v>
      </c>
      <c r="K200" s="40">
        <v>185</v>
      </c>
      <c r="L200" s="40">
        <v>130</v>
      </c>
      <c r="M200" s="42">
        <v>150</v>
      </c>
      <c r="N200" s="30">
        <v>94</v>
      </c>
      <c r="O200" s="124" t="s">
        <v>40</v>
      </c>
      <c r="P200" s="126" t="s">
        <v>734</v>
      </c>
      <c r="Q200" s="38" t="s">
        <v>734</v>
      </c>
      <c r="R200" s="38" t="s">
        <v>737</v>
      </c>
      <c r="S200" s="38" t="s">
        <v>737</v>
      </c>
      <c r="T200" s="41" t="s">
        <v>734</v>
      </c>
      <c r="U200" s="127" t="s">
        <v>737</v>
      </c>
      <c r="V200" s="135" t="s">
        <v>521</v>
      </c>
      <c r="W200" s="44" t="s">
        <v>53</v>
      </c>
      <c r="X200" s="42">
        <v>0</v>
      </c>
      <c r="Y200" s="136">
        <v>24</v>
      </c>
      <c r="Z200" s="133" t="s">
        <v>751</v>
      </c>
      <c r="AA200" s="67">
        <v>24</v>
      </c>
      <c r="AB200" s="35" t="str">
        <f t="shared" ref="AB200:AB231" si="117">F200</f>
        <v>Adet</v>
      </c>
      <c r="AC200" s="38">
        <v>52</v>
      </c>
      <c r="AD200" s="38">
        <v>40</v>
      </c>
      <c r="AE200" s="38">
        <v>30.5</v>
      </c>
      <c r="AF200" s="68">
        <f>AC200*AD200*AE200/1000000</f>
        <v>6.3439999999999996E-2</v>
      </c>
      <c r="AG200" s="37">
        <f t="shared" si="104"/>
        <v>2.2560000000000002</v>
      </c>
      <c r="AH200" s="114">
        <v>2.9</v>
      </c>
      <c r="AI200" s="118">
        <f t="shared" si="105"/>
        <v>1071.8789407313998</v>
      </c>
      <c r="AJ200" s="29">
        <f t="shared" si="106"/>
        <v>25725.094577553595</v>
      </c>
      <c r="AK200" s="29">
        <f t="shared" si="107"/>
        <v>441.36191677175287</v>
      </c>
      <c r="AL200" s="29">
        <f t="shared" si="108"/>
        <v>10592.686002522069</v>
      </c>
      <c r="AM200" s="29">
        <f t="shared" si="109"/>
        <v>1733.9218158890292</v>
      </c>
      <c r="AN200" s="30">
        <f t="shared" si="110"/>
        <v>41614.123581336702</v>
      </c>
      <c r="AO200" s="29">
        <f t="shared" si="111"/>
        <v>43.348045397225725</v>
      </c>
      <c r="AP200" s="119">
        <f t="shared" si="112"/>
        <v>1040.3530895334175</v>
      </c>
      <c r="AQ200" s="99"/>
      <c r="AR200" s="13">
        <f t="shared" si="113"/>
        <v>0</v>
      </c>
      <c r="AS200" s="11">
        <f t="shared" si="114"/>
        <v>0</v>
      </c>
      <c r="AT200" s="11">
        <f t="shared" si="115"/>
        <v>0</v>
      </c>
      <c r="AU200" s="11">
        <f t="shared" si="116"/>
        <v>0</v>
      </c>
      <c r="AV200" s="19" t="str">
        <f t="shared" si="102"/>
        <v>Adet</v>
      </c>
      <c r="AW200" s="106">
        <f t="shared" si="103"/>
        <v>55</v>
      </c>
      <c r="AX200" s="107">
        <f t="shared" si="99"/>
        <v>0</v>
      </c>
    </row>
    <row r="201" spans="1:64" ht="55.05" customHeight="1" x14ac:dyDescent="0.3">
      <c r="A201" s="18">
        <v>48</v>
      </c>
      <c r="B201" s="34" t="s">
        <v>698</v>
      </c>
      <c r="C201" s="38" t="s">
        <v>499</v>
      </c>
      <c r="D201" s="45" t="s">
        <v>699</v>
      </c>
      <c r="E201" s="154"/>
      <c r="F201" s="159" t="s">
        <v>743</v>
      </c>
      <c r="G201" s="160">
        <v>89</v>
      </c>
      <c r="H201" s="156" t="s">
        <v>20</v>
      </c>
      <c r="I201" s="37" t="s">
        <v>77</v>
      </c>
      <c r="J201" s="29" t="s">
        <v>77</v>
      </c>
      <c r="K201" s="38">
        <v>380</v>
      </c>
      <c r="L201" s="38">
        <v>300</v>
      </c>
      <c r="M201" s="39">
        <v>70</v>
      </c>
      <c r="N201" s="29">
        <v>252</v>
      </c>
      <c r="O201" s="125" t="s">
        <v>30</v>
      </c>
      <c r="P201" s="126" t="s">
        <v>77</v>
      </c>
      <c r="Q201" s="38" t="s">
        <v>737</v>
      </c>
      <c r="R201" s="38" t="s">
        <v>77</v>
      </c>
      <c r="S201" s="38" t="s">
        <v>77</v>
      </c>
      <c r="T201" s="41" t="s">
        <v>77</v>
      </c>
      <c r="U201" s="127" t="s">
        <v>77</v>
      </c>
      <c r="V201" s="135">
        <v>6224010803305</v>
      </c>
      <c r="W201" s="44" t="s">
        <v>754</v>
      </c>
      <c r="X201" s="42">
        <v>0</v>
      </c>
      <c r="Y201" s="136">
        <v>24</v>
      </c>
      <c r="Z201" s="133" t="s">
        <v>751</v>
      </c>
      <c r="AA201" s="65">
        <v>24</v>
      </c>
      <c r="AB201" s="35" t="str">
        <f t="shared" si="117"/>
        <v>Adet</v>
      </c>
      <c r="AC201" s="38">
        <v>38.700000000000003</v>
      </c>
      <c r="AD201" s="38">
        <v>30.5</v>
      </c>
      <c r="AE201" s="38">
        <v>39.5</v>
      </c>
      <c r="AF201" s="68">
        <f>AE201*AD201*AC201/1000000</f>
        <v>4.6623825000000008E-2</v>
      </c>
      <c r="AG201" s="37">
        <f t="shared" si="104"/>
        <v>6.048</v>
      </c>
      <c r="AH201" s="114">
        <v>7</v>
      </c>
      <c r="AI201" s="118">
        <f t="shared" ref="AI201:AI213" si="118">68/AF201</f>
        <v>1458.4817955197796</v>
      </c>
      <c r="AJ201" s="29">
        <f t="shared" ref="AJ201:AJ213" si="119">AI201*AA201</f>
        <v>35003.563092474709</v>
      </c>
      <c r="AK201" s="29">
        <f t="shared" ref="AK201:AK213" si="120">28/AF201</f>
        <v>600.5513275669681</v>
      </c>
      <c r="AL201" s="29">
        <f t="shared" ref="AL201:AL213" si="121">AK201*AA201</f>
        <v>14413.231861607233</v>
      </c>
      <c r="AM201" s="29">
        <f t="shared" ref="AM201:AM213" si="122">110/AF201</f>
        <v>2359.3087868702319</v>
      </c>
      <c r="AN201" s="30">
        <f t="shared" ref="AN201:AN213" si="123">AM201*AA201</f>
        <v>56623.410884885569</v>
      </c>
      <c r="AO201" s="29">
        <f t="shared" ref="AO201:AO213" si="124">(1*1.1*2.5)/AF201</f>
        <v>58.982719671755795</v>
      </c>
      <c r="AP201" s="119">
        <f t="shared" ref="AP201:AP213" si="125">AO201*AA201</f>
        <v>1415.585272122139</v>
      </c>
      <c r="AQ201" s="99"/>
      <c r="AR201" s="13">
        <f t="shared" ref="AR201:AR213" si="126">AQ201*AA201</f>
        <v>0</v>
      </c>
      <c r="AS201" s="11">
        <f t="shared" ref="AS201:AS213" si="127">AG201*AQ201</f>
        <v>0</v>
      </c>
      <c r="AT201" s="11">
        <f t="shared" ref="AT201:AT213" si="128">AH201*AQ201</f>
        <v>0</v>
      </c>
      <c r="AU201" s="11">
        <f t="shared" ref="AU201:AU213" si="129">AQ201*AF201</f>
        <v>0</v>
      </c>
      <c r="AV201" s="19" t="str">
        <f t="shared" si="102"/>
        <v>Adet</v>
      </c>
      <c r="AW201" s="106">
        <f t="shared" si="103"/>
        <v>89</v>
      </c>
      <c r="AX201" s="107">
        <f>AW201*AR201</f>
        <v>0</v>
      </c>
      <c r="BK201" s="7"/>
      <c r="BL201" s="7"/>
    </row>
    <row r="202" spans="1:64" ht="55.05" customHeight="1" x14ac:dyDescent="0.3">
      <c r="A202" s="64">
        <v>1</v>
      </c>
      <c r="B202" s="34" t="s">
        <v>315</v>
      </c>
      <c r="C202" s="38" t="s">
        <v>277</v>
      </c>
      <c r="D202" s="45" t="s">
        <v>316</v>
      </c>
      <c r="E202" s="154"/>
      <c r="F202" s="159" t="s">
        <v>97</v>
      </c>
      <c r="G202" s="160">
        <v>98</v>
      </c>
      <c r="H202" s="156" t="s">
        <v>20</v>
      </c>
      <c r="I202" s="37">
        <v>1.1000000000000001</v>
      </c>
      <c r="J202" s="29">
        <f t="shared" ref="J202:J212" si="130">I202*1000</f>
        <v>1100</v>
      </c>
      <c r="K202" s="38">
        <v>200</v>
      </c>
      <c r="L202" s="38">
        <v>155</v>
      </c>
      <c r="M202" s="39">
        <v>70</v>
      </c>
      <c r="N202" s="29">
        <v>239</v>
      </c>
      <c r="O202" s="125" t="s">
        <v>30</v>
      </c>
      <c r="P202" s="126" t="s">
        <v>737</v>
      </c>
      <c r="Q202" s="38" t="s">
        <v>734</v>
      </c>
      <c r="R202" s="38" t="s">
        <v>737</v>
      </c>
      <c r="S202" s="38" t="s">
        <v>737</v>
      </c>
      <c r="T202" s="41" t="s">
        <v>77</v>
      </c>
      <c r="U202" s="127" t="s">
        <v>737</v>
      </c>
      <c r="V202" s="135">
        <v>6224009300884</v>
      </c>
      <c r="W202" s="44" t="s">
        <v>51</v>
      </c>
      <c r="X202" s="42">
        <v>0</v>
      </c>
      <c r="Y202" s="136">
        <v>12</v>
      </c>
      <c r="Z202" s="133" t="s">
        <v>751</v>
      </c>
      <c r="AA202" s="65">
        <v>12</v>
      </c>
      <c r="AB202" s="35" t="str">
        <f t="shared" si="117"/>
        <v>Set</v>
      </c>
      <c r="AC202" s="38">
        <v>48</v>
      </c>
      <c r="AD202" s="38">
        <v>42.199999999999996</v>
      </c>
      <c r="AE202" s="38">
        <v>29.7</v>
      </c>
      <c r="AF202" s="68">
        <f t="shared" ref="AF202:AF211" si="131">AE202*AD202*AC202/1000000</f>
        <v>6.0160319999999989E-2</v>
      </c>
      <c r="AG202" s="37">
        <f t="shared" si="104"/>
        <v>2.8679999999999999</v>
      </c>
      <c r="AH202" s="114">
        <v>3.55</v>
      </c>
      <c r="AI202" s="118">
        <f t="shared" si="118"/>
        <v>1130.3131366322521</v>
      </c>
      <c r="AJ202" s="29">
        <f t="shared" si="119"/>
        <v>13563.757639587024</v>
      </c>
      <c r="AK202" s="29">
        <f t="shared" si="120"/>
        <v>465.42305626033914</v>
      </c>
      <c r="AL202" s="29">
        <f t="shared" si="121"/>
        <v>5585.0766751240699</v>
      </c>
      <c r="AM202" s="29">
        <f t="shared" si="122"/>
        <v>1828.4477210227608</v>
      </c>
      <c r="AN202" s="30">
        <f t="shared" si="123"/>
        <v>21941.37265227313</v>
      </c>
      <c r="AO202" s="29">
        <f t="shared" si="124"/>
        <v>45.711193025569024</v>
      </c>
      <c r="AP202" s="119">
        <f t="shared" si="125"/>
        <v>548.53431630682826</v>
      </c>
      <c r="AQ202" s="99"/>
      <c r="AR202" s="13">
        <f t="shared" si="126"/>
        <v>0</v>
      </c>
      <c r="AS202" s="11">
        <f t="shared" si="127"/>
        <v>0</v>
      </c>
      <c r="AT202" s="11">
        <f t="shared" si="128"/>
        <v>0</v>
      </c>
      <c r="AU202" s="11">
        <f t="shared" si="129"/>
        <v>0</v>
      </c>
      <c r="AV202" s="19" t="str">
        <f t="shared" si="102"/>
        <v>Set</v>
      </c>
      <c r="AW202" s="106">
        <f t="shared" si="103"/>
        <v>98</v>
      </c>
      <c r="AX202" s="107">
        <f t="shared" ref="AX202:AX213" si="132">AW202*AR202</f>
        <v>0</v>
      </c>
      <c r="AY202" s="2"/>
      <c r="BK202" s="7"/>
      <c r="BL202" s="7"/>
    </row>
    <row r="203" spans="1:64" ht="55.05" customHeight="1" x14ac:dyDescent="0.3">
      <c r="A203" s="64">
        <v>2</v>
      </c>
      <c r="B203" s="34" t="s">
        <v>677</v>
      </c>
      <c r="C203" s="38" t="s">
        <v>193</v>
      </c>
      <c r="D203" s="45" t="s">
        <v>678</v>
      </c>
      <c r="E203" s="154"/>
      <c r="F203" s="159" t="s">
        <v>743</v>
      </c>
      <c r="G203" s="160">
        <v>28</v>
      </c>
      <c r="H203" s="156" t="s">
        <v>20</v>
      </c>
      <c r="I203" s="37">
        <v>0.4</v>
      </c>
      <c r="J203" s="29">
        <f t="shared" si="130"/>
        <v>400</v>
      </c>
      <c r="K203" s="38">
        <v>75</v>
      </c>
      <c r="L203" s="38">
        <v>75</v>
      </c>
      <c r="M203" s="39">
        <v>100</v>
      </c>
      <c r="N203" s="29">
        <v>38</v>
      </c>
      <c r="O203" s="124" t="s">
        <v>40</v>
      </c>
      <c r="P203" s="126" t="s">
        <v>734</v>
      </c>
      <c r="Q203" s="38" t="s">
        <v>734</v>
      </c>
      <c r="R203" s="38" t="s">
        <v>737</v>
      </c>
      <c r="S203" s="38" t="s">
        <v>737</v>
      </c>
      <c r="T203" s="41" t="s">
        <v>734</v>
      </c>
      <c r="U203" s="127" t="s">
        <v>737</v>
      </c>
      <c r="V203" s="135">
        <v>6224010803138</v>
      </c>
      <c r="W203" s="44" t="s">
        <v>51</v>
      </c>
      <c r="X203" s="42">
        <v>0</v>
      </c>
      <c r="Y203" s="136">
        <v>48</v>
      </c>
      <c r="Z203" s="133" t="s">
        <v>751</v>
      </c>
      <c r="AA203" s="65">
        <v>48</v>
      </c>
      <c r="AB203" s="35" t="str">
        <f t="shared" si="117"/>
        <v>Adet</v>
      </c>
      <c r="AC203" s="38">
        <v>47.5</v>
      </c>
      <c r="AD203" s="38">
        <v>31.5</v>
      </c>
      <c r="AE203" s="38">
        <v>21.2</v>
      </c>
      <c r="AF203" s="68">
        <f t="shared" si="131"/>
        <v>3.1720499999999999E-2</v>
      </c>
      <c r="AG203" s="37">
        <f t="shared" si="104"/>
        <v>1.8239999999999998</v>
      </c>
      <c r="AH203" s="114">
        <v>2.2599999999999998</v>
      </c>
      <c r="AI203" s="118">
        <f t="shared" si="118"/>
        <v>2143.7240900994625</v>
      </c>
      <c r="AJ203" s="29">
        <f t="shared" si="119"/>
        <v>102898.75632477421</v>
      </c>
      <c r="AK203" s="29">
        <f t="shared" si="120"/>
        <v>882.70991945271987</v>
      </c>
      <c r="AL203" s="29">
        <f t="shared" si="121"/>
        <v>42370.076133730552</v>
      </c>
      <c r="AM203" s="29">
        <f t="shared" si="122"/>
        <v>3467.7889692785425</v>
      </c>
      <c r="AN203" s="30">
        <f t="shared" si="123"/>
        <v>166453.87052537003</v>
      </c>
      <c r="AO203" s="29">
        <f t="shared" si="124"/>
        <v>86.694724231963562</v>
      </c>
      <c r="AP203" s="119">
        <f t="shared" si="125"/>
        <v>4161.346763134251</v>
      </c>
      <c r="AQ203" s="99"/>
      <c r="AR203" s="13">
        <f t="shared" si="126"/>
        <v>0</v>
      </c>
      <c r="AS203" s="11">
        <f t="shared" si="127"/>
        <v>0</v>
      </c>
      <c r="AT203" s="11">
        <f t="shared" si="128"/>
        <v>0</v>
      </c>
      <c r="AU203" s="11">
        <f t="shared" si="129"/>
        <v>0</v>
      </c>
      <c r="AV203" s="19" t="str">
        <f t="shared" si="102"/>
        <v>Adet</v>
      </c>
      <c r="AW203" s="106">
        <f t="shared" si="103"/>
        <v>28</v>
      </c>
      <c r="AX203" s="107">
        <f t="shared" si="132"/>
        <v>0</v>
      </c>
      <c r="AY203" s="2"/>
      <c r="BK203" s="7"/>
      <c r="BL203" s="7"/>
    </row>
    <row r="204" spans="1:64" ht="55.05" customHeight="1" x14ac:dyDescent="0.3">
      <c r="A204" s="64">
        <v>3</v>
      </c>
      <c r="B204" s="34" t="s">
        <v>679</v>
      </c>
      <c r="C204" s="38" t="s">
        <v>193</v>
      </c>
      <c r="D204" s="45" t="s">
        <v>680</v>
      </c>
      <c r="E204" s="154"/>
      <c r="F204" s="159" t="s">
        <v>743</v>
      </c>
      <c r="G204" s="160">
        <v>36</v>
      </c>
      <c r="H204" s="156" t="s">
        <v>20</v>
      </c>
      <c r="I204" s="37">
        <v>0.7</v>
      </c>
      <c r="J204" s="29">
        <f t="shared" si="130"/>
        <v>700</v>
      </c>
      <c r="K204" s="38">
        <v>75</v>
      </c>
      <c r="L204" s="38">
        <v>75</v>
      </c>
      <c r="M204" s="39">
        <v>160</v>
      </c>
      <c r="N204" s="29">
        <v>61</v>
      </c>
      <c r="O204" s="124" t="s">
        <v>40</v>
      </c>
      <c r="P204" s="126" t="s">
        <v>734</v>
      </c>
      <c r="Q204" s="38" t="s">
        <v>734</v>
      </c>
      <c r="R204" s="38" t="s">
        <v>737</v>
      </c>
      <c r="S204" s="38" t="s">
        <v>737</v>
      </c>
      <c r="T204" s="41" t="s">
        <v>734</v>
      </c>
      <c r="U204" s="127" t="s">
        <v>737</v>
      </c>
      <c r="V204" s="135">
        <v>6224010803145</v>
      </c>
      <c r="W204" s="44" t="s">
        <v>51</v>
      </c>
      <c r="X204" s="42">
        <v>0</v>
      </c>
      <c r="Y204" s="136">
        <v>24</v>
      </c>
      <c r="Z204" s="133" t="s">
        <v>751</v>
      </c>
      <c r="AA204" s="65">
        <v>24</v>
      </c>
      <c r="AB204" s="35" t="str">
        <f t="shared" si="117"/>
        <v>Adet</v>
      </c>
      <c r="AC204" s="38">
        <v>46.2</v>
      </c>
      <c r="AD204" s="38">
        <v>32</v>
      </c>
      <c r="AE204" s="38">
        <v>16.5</v>
      </c>
      <c r="AF204" s="68">
        <f t="shared" si="131"/>
        <v>2.4393600000000001E-2</v>
      </c>
      <c r="AG204" s="37">
        <f t="shared" si="104"/>
        <v>1.464</v>
      </c>
      <c r="AH204" s="114">
        <v>2.61</v>
      </c>
      <c r="AI204" s="118">
        <f t="shared" si="118"/>
        <v>2787.6164239800601</v>
      </c>
      <c r="AJ204" s="29">
        <f t="shared" si="119"/>
        <v>66902.794175521442</v>
      </c>
      <c r="AK204" s="29">
        <f t="shared" si="120"/>
        <v>1147.842056932966</v>
      </c>
      <c r="AL204" s="29">
        <f t="shared" si="121"/>
        <v>27548.209366391184</v>
      </c>
      <c r="AM204" s="29">
        <f t="shared" si="122"/>
        <v>4509.3795093795088</v>
      </c>
      <c r="AN204" s="30">
        <f t="shared" si="123"/>
        <v>108225.10822510821</v>
      </c>
      <c r="AO204" s="29">
        <f t="shared" si="124"/>
        <v>112.73448773448773</v>
      </c>
      <c r="AP204" s="119">
        <f t="shared" si="125"/>
        <v>2705.6277056277054</v>
      </c>
      <c r="AQ204" s="99"/>
      <c r="AR204" s="13">
        <f t="shared" si="126"/>
        <v>0</v>
      </c>
      <c r="AS204" s="11">
        <f t="shared" si="127"/>
        <v>0</v>
      </c>
      <c r="AT204" s="11">
        <f t="shared" si="128"/>
        <v>0</v>
      </c>
      <c r="AU204" s="11">
        <f t="shared" si="129"/>
        <v>0</v>
      </c>
      <c r="AV204" s="19" t="str">
        <f t="shared" si="102"/>
        <v>Adet</v>
      </c>
      <c r="AW204" s="106">
        <f t="shared" si="103"/>
        <v>36</v>
      </c>
      <c r="AX204" s="107">
        <f t="shared" si="132"/>
        <v>0</v>
      </c>
      <c r="AY204" s="2"/>
      <c r="BK204" s="7"/>
      <c r="BL204" s="7"/>
    </row>
    <row r="205" spans="1:64" ht="55.05" customHeight="1" x14ac:dyDescent="0.3">
      <c r="A205" s="64">
        <v>4</v>
      </c>
      <c r="B205" s="34" t="s">
        <v>681</v>
      </c>
      <c r="C205" s="38" t="s">
        <v>193</v>
      </c>
      <c r="D205" s="45" t="s">
        <v>682</v>
      </c>
      <c r="E205" s="154"/>
      <c r="F205" s="159" t="s">
        <v>743</v>
      </c>
      <c r="G205" s="160">
        <v>46</v>
      </c>
      <c r="H205" s="156" t="s">
        <v>20</v>
      </c>
      <c r="I205" s="37">
        <v>1.3</v>
      </c>
      <c r="J205" s="29">
        <f t="shared" si="130"/>
        <v>1300</v>
      </c>
      <c r="K205" s="38">
        <v>75</v>
      </c>
      <c r="L205" s="38">
        <v>75</v>
      </c>
      <c r="M205" s="39">
        <v>260</v>
      </c>
      <c r="N205" s="29">
        <v>77</v>
      </c>
      <c r="O205" s="124" t="s">
        <v>40</v>
      </c>
      <c r="P205" s="126" t="s">
        <v>734</v>
      </c>
      <c r="Q205" s="38" t="s">
        <v>734</v>
      </c>
      <c r="R205" s="38" t="s">
        <v>737</v>
      </c>
      <c r="S205" s="38" t="s">
        <v>737</v>
      </c>
      <c r="T205" s="41" t="s">
        <v>734</v>
      </c>
      <c r="U205" s="127" t="s">
        <v>737</v>
      </c>
      <c r="V205" s="135">
        <v>6224010803152</v>
      </c>
      <c r="W205" s="44" t="s">
        <v>51</v>
      </c>
      <c r="X205" s="42">
        <v>0</v>
      </c>
      <c r="Y205" s="136">
        <v>24</v>
      </c>
      <c r="Z205" s="133" t="s">
        <v>751</v>
      </c>
      <c r="AA205" s="65">
        <v>24</v>
      </c>
      <c r="AB205" s="35" t="str">
        <f t="shared" si="117"/>
        <v>Adet</v>
      </c>
      <c r="AC205" s="38">
        <v>46.5</v>
      </c>
      <c r="AD205" s="38">
        <v>31.5</v>
      </c>
      <c r="AE205" s="38">
        <v>27.500000000000004</v>
      </c>
      <c r="AF205" s="68">
        <f t="shared" si="131"/>
        <v>4.0280625000000007E-2</v>
      </c>
      <c r="AG205" s="37">
        <f t="shared" si="104"/>
        <v>1.8479999999999999</v>
      </c>
      <c r="AH205" s="114">
        <v>2.82</v>
      </c>
      <c r="AI205" s="118">
        <f t="shared" si="118"/>
        <v>1688.1565268662039</v>
      </c>
      <c r="AJ205" s="29">
        <f t="shared" si="119"/>
        <v>40515.756644788897</v>
      </c>
      <c r="AK205" s="29">
        <f t="shared" si="120"/>
        <v>695.12327576843688</v>
      </c>
      <c r="AL205" s="29">
        <f t="shared" si="121"/>
        <v>16682.958618442484</v>
      </c>
      <c r="AM205" s="29">
        <f t="shared" si="122"/>
        <v>2730.8414405188596</v>
      </c>
      <c r="AN205" s="30">
        <f t="shared" si="123"/>
        <v>65540.19457245263</v>
      </c>
      <c r="AO205" s="29">
        <f t="shared" si="124"/>
        <v>68.271036012971479</v>
      </c>
      <c r="AP205" s="119">
        <f t="shared" si="125"/>
        <v>1638.5048643113155</v>
      </c>
      <c r="AQ205" s="99"/>
      <c r="AR205" s="13">
        <f t="shared" si="126"/>
        <v>0</v>
      </c>
      <c r="AS205" s="11">
        <f t="shared" si="127"/>
        <v>0</v>
      </c>
      <c r="AT205" s="11">
        <f t="shared" si="128"/>
        <v>0</v>
      </c>
      <c r="AU205" s="11">
        <f t="shared" si="129"/>
        <v>0</v>
      </c>
      <c r="AV205" s="19" t="str">
        <f t="shared" si="102"/>
        <v>Adet</v>
      </c>
      <c r="AW205" s="106">
        <f t="shared" si="103"/>
        <v>46</v>
      </c>
      <c r="AX205" s="107">
        <f t="shared" si="132"/>
        <v>0</v>
      </c>
      <c r="AY205" s="2"/>
      <c r="BK205" s="7"/>
      <c r="BL205" s="7"/>
    </row>
    <row r="206" spans="1:64" ht="55.05" customHeight="1" x14ac:dyDescent="0.3">
      <c r="A206" s="64">
        <v>5</v>
      </c>
      <c r="B206" s="34" t="s">
        <v>684</v>
      </c>
      <c r="C206" s="38" t="s">
        <v>685</v>
      </c>
      <c r="D206" s="45">
        <v>1639</v>
      </c>
      <c r="E206" s="154"/>
      <c r="F206" s="159" t="s">
        <v>97</v>
      </c>
      <c r="G206" s="160">
        <v>78</v>
      </c>
      <c r="H206" s="156" t="s">
        <v>20</v>
      </c>
      <c r="I206" s="37">
        <v>0.16</v>
      </c>
      <c r="J206" s="29">
        <f t="shared" si="130"/>
        <v>160</v>
      </c>
      <c r="K206" s="38">
        <v>70</v>
      </c>
      <c r="L206" s="38">
        <v>40</v>
      </c>
      <c r="M206" s="39">
        <v>160</v>
      </c>
      <c r="N206" s="29">
        <v>71</v>
      </c>
      <c r="O206" s="124" t="s">
        <v>30</v>
      </c>
      <c r="P206" s="126" t="s">
        <v>77</v>
      </c>
      <c r="Q206" s="38" t="s">
        <v>77</v>
      </c>
      <c r="R206" s="38" t="s">
        <v>737</v>
      </c>
      <c r="S206" s="38" t="s">
        <v>737</v>
      </c>
      <c r="T206" s="41" t="s">
        <v>77</v>
      </c>
      <c r="U206" s="127" t="s">
        <v>77</v>
      </c>
      <c r="V206" s="135">
        <v>6224008616399</v>
      </c>
      <c r="W206" s="44" t="s">
        <v>756</v>
      </c>
      <c r="X206" s="42">
        <v>0</v>
      </c>
      <c r="Y206" s="136">
        <v>60</v>
      </c>
      <c r="Z206" s="133" t="s">
        <v>751</v>
      </c>
      <c r="AA206" s="65">
        <v>60</v>
      </c>
      <c r="AB206" s="35" t="str">
        <f t="shared" si="117"/>
        <v>Set</v>
      </c>
      <c r="AC206" s="38">
        <v>48.199999999999996</v>
      </c>
      <c r="AD206" s="38">
        <v>41.5</v>
      </c>
      <c r="AE206" s="38">
        <v>29.4</v>
      </c>
      <c r="AF206" s="68">
        <f t="shared" si="131"/>
        <v>5.8808819999999991E-2</v>
      </c>
      <c r="AG206" s="37">
        <f t="shared" si="104"/>
        <v>4.26</v>
      </c>
      <c r="AH206" s="114">
        <v>6.1</v>
      </c>
      <c r="AI206" s="118">
        <f t="shared" si="118"/>
        <v>1156.2891416627645</v>
      </c>
      <c r="AJ206" s="29">
        <f t="shared" si="119"/>
        <v>69377.348499765867</v>
      </c>
      <c r="AK206" s="29">
        <f t="shared" si="120"/>
        <v>476.11905833172648</v>
      </c>
      <c r="AL206" s="29">
        <f t="shared" si="121"/>
        <v>28567.143499903588</v>
      </c>
      <c r="AM206" s="29">
        <f t="shared" si="122"/>
        <v>1870.4677291603541</v>
      </c>
      <c r="AN206" s="30">
        <f t="shared" si="123"/>
        <v>112228.06374962124</v>
      </c>
      <c r="AO206" s="29">
        <f t="shared" si="124"/>
        <v>46.761693229008856</v>
      </c>
      <c r="AP206" s="119">
        <f t="shared" si="125"/>
        <v>2805.7015937405313</v>
      </c>
      <c r="AQ206" s="99"/>
      <c r="AR206" s="13">
        <f t="shared" si="126"/>
        <v>0</v>
      </c>
      <c r="AS206" s="11">
        <f t="shared" si="127"/>
        <v>0</v>
      </c>
      <c r="AT206" s="11">
        <f t="shared" si="128"/>
        <v>0</v>
      </c>
      <c r="AU206" s="11">
        <f t="shared" si="129"/>
        <v>0</v>
      </c>
      <c r="AV206" s="19" t="str">
        <f t="shared" si="102"/>
        <v>Set</v>
      </c>
      <c r="AW206" s="106">
        <f t="shared" si="103"/>
        <v>78</v>
      </c>
      <c r="AX206" s="107">
        <f t="shared" si="132"/>
        <v>0</v>
      </c>
      <c r="BK206" s="7"/>
      <c r="BL206" s="7"/>
    </row>
    <row r="207" spans="1:64" ht="55.05" customHeight="1" x14ac:dyDescent="0.3">
      <c r="A207" s="64">
        <v>6</v>
      </c>
      <c r="B207" s="34" t="s">
        <v>686</v>
      </c>
      <c r="C207" s="38" t="s">
        <v>685</v>
      </c>
      <c r="D207" s="45">
        <v>1640</v>
      </c>
      <c r="E207" s="154"/>
      <c r="F207" s="159" t="s">
        <v>97</v>
      </c>
      <c r="G207" s="160">
        <v>54</v>
      </c>
      <c r="H207" s="156" t="s">
        <v>20</v>
      </c>
      <c r="I207" s="37">
        <v>0.16</v>
      </c>
      <c r="J207" s="29">
        <f t="shared" si="130"/>
        <v>160</v>
      </c>
      <c r="K207" s="38">
        <v>70</v>
      </c>
      <c r="L207" s="38">
        <v>40</v>
      </c>
      <c r="M207" s="39">
        <v>160</v>
      </c>
      <c r="N207" s="29">
        <v>48</v>
      </c>
      <c r="O207" s="124" t="s">
        <v>30</v>
      </c>
      <c r="P207" s="126" t="s">
        <v>77</v>
      </c>
      <c r="Q207" s="38" t="s">
        <v>77</v>
      </c>
      <c r="R207" s="38" t="s">
        <v>737</v>
      </c>
      <c r="S207" s="38" t="s">
        <v>737</v>
      </c>
      <c r="T207" s="41" t="s">
        <v>77</v>
      </c>
      <c r="U207" s="127" t="s">
        <v>77</v>
      </c>
      <c r="V207" s="135">
        <v>6224008616405</v>
      </c>
      <c r="W207" s="44" t="s">
        <v>52</v>
      </c>
      <c r="X207" s="42">
        <v>0</v>
      </c>
      <c r="Y207" s="136">
        <v>72</v>
      </c>
      <c r="Z207" s="133" t="s">
        <v>751</v>
      </c>
      <c r="AA207" s="65">
        <v>72</v>
      </c>
      <c r="AB207" s="35" t="str">
        <f t="shared" si="117"/>
        <v>Set</v>
      </c>
      <c r="AC207" s="38">
        <v>47</v>
      </c>
      <c r="AD207" s="38">
        <v>28.999999999999996</v>
      </c>
      <c r="AE207" s="38">
        <v>40.5</v>
      </c>
      <c r="AF207" s="68">
        <f t="shared" si="131"/>
        <v>5.5201499999999994E-2</v>
      </c>
      <c r="AG207" s="37">
        <f t="shared" si="104"/>
        <v>3.456</v>
      </c>
      <c r="AH207" s="114">
        <v>5</v>
      </c>
      <c r="AI207" s="118">
        <f t="shared" si="118"/>
        <v>1231.8505837703688</v>
      </c>
      <c r="AJ207" s="29">
        <f t="shared" si="119"/>
        <v>88693.242031466551</v>
      </c>
      <c r="AK207" s="29">
        <f t="shared" si="120"/>
        <v>507.23259331721061</v>
      </c>
      <c r="AL207" s="29">
        <f t="shared" si="121"/>
        <v>36520.746718839167</v>
      </c>
      <c r="AM207" s="29">
        <f t="shared" si="122"/>
        <v>1992.6994737461846</v>
      </c>
      <c r="AN207" s="30">
        <f t="shared" si="123"/>
        <v>143474.36210972531</v>
      </c>
      <c r="AO207" s="29">
        <f t="shared" si="124"/>
        <v>49.817486843654613</v>
      </c>
      <c r="AP207" s="119">
        <f t="shared" si="125"/>
        <v>3586.859052743132</v>
      </c>
      <c r="AQ207" s="99"/>
      <c r="AR207" s="13">
        <f t="shared" si="126"/>
        <v>0</v>
      </c>
      <c r="AS207" s="11">
        <f t="shared" si="127"/>
        <v>0</v>
      </c>
      <c r="AT207" s="11">
        <f t="shared" si="128"/>
        <v>0</v>
      </c>
      <c r="AU207" s="11">
        <f t="shared" si="129"/>
        <v>0</v>
      </c>
      <c r="AV207" s="19" t="str">
        <f t="shared" si="102"/>
        <v>Set</v>
      </c>
      <c r="AW207" s="106">
        <f t="shared" si="103"/>
        <v>54</v>
      </c>
      <c r="AX207" s="107">
        <f t="shared" si="132"/>
        <v>0</v>
      </c>
      <c r="BK207" s="7"/>
      <c r="BL207" s="7"/>
    </row>
    <row r="208" spans="1:64" ht="55.05" customHeight="1" x14ac:dyDescent="0.3">
      <c r="A208" s="64">
        <v>7</v>
      </c>
      <c r="B208" s="34" t="s">
        <v>687</v>
      </c>
      <c r="C208" s="38" t="s">
        <v>685</v>
      </c>
      <c r="D208" s="45">
        <v>1641</v>
      </c>
      <c r="E208" s="154"/>
      <c r="F208" s="159" t="s">
        <v>97</v>
      </c>
      <c r="G208" s="160">
        <v>88</v>
      </c>
      <c r="H208" s="156" t="s">
        <v>20</v>
      </c>
      <c r="I208" s="37">
        <v>0.6</v>
      </c>
      <c r="J208" s="29">
        <f t="shared" si="130"/>
        <v>600</v>
      </c>
      <c r="K208" s="38">
        <v>100</v>
      </c>
      <c r="L208" s="38">
        <v>60</v>
      </c>
      <c r="M208" s="39">
        <v>255</v>
      </c>
      <c r="N208" s="29">
        <v>89</v>
      </c>
      <c r="O208" s="124" t="s">
        <v>30</v>
      </c>
      <c r="P208" s="126" t="s">
        <v>77</v>
      </c>
      <c r="Q208" s="38" t="s">
        <v>77</v>
      </c>
      <c r="R208" s="38" t="s">
        <v>737</v>
      </c>
      <c r="S208" s="38" t="s">
        <v>737</v>
      </c>
      <c r="T208" s="41" t="s">
        <v>77</v>
      </c>
      <c r="U208" s="127" t="s">
        <v>77</v>
      </c>
      <c r="V208" s="135">
        <v>6224008616412</v>
      </c>
      <c r="W208" s="44" t="s">
        <v>756</v>
      </c>
      <c r="X208" s="42">
        <v>0</v>
      </c>
      <c r="Y208" s="136">
        <v>36</v>
      </c>
      <c r="Z208" s="133" t="s">
        <v>751</v>
      </c>
      <c r="AA208" s="65">
        <v>36</v>
      </c>
      <c r="AB208" s="35" t="str">
        <f t="shared" si="117"/>
        <v>Set</v>
      </c>
      <c r="AC208" s="38">
        <v>44.5</v>
      </c>
      <c r="AD208" s="38">
        <v>38.4</v>
      </c>
      <c r="AE208" s="38">
        <v>45.7</v>
      </c>
      <c r="AF208" s="68">
        <f t="shared" si="131"/>
        <v>7.8092160000000008E-2</v>
      </c>
      <c r="AG208" s="37">
        <f t="shared" si="104"/>
        <v>3.2039999999999997</v>
      </c>
      <c r="AH208" s="114">
        <v>4.3</v>
      </c>
      <c r="AI208" s="118">
        <f t="shared" si="118"/>
        <v>870.76602824150325</v>
      </c>
      <c r="AJ208" s="29">
        <f t="shared" si="119"/>
        <v>31347.577016694118</v>
      </c>
      <c r="AK208" s="29">
        <f t="shared" si="120"/>
        <v>358.55071751120721</v>
      </c>
      <c r="AL208" s="29">
        <f t="shared" si="121"/>
        <v>12907.825830403459</v>
      </c>
      <c r="AM208" s="29">
        <f t="shared" si="122"/>
        <v>1408.5921045083142</v>
      </c>
      <c r="AN208" s="30">
        <f t="shared" si="123"/>
        <v>50709.315762299309</v>
      </c>
      <c r="AO208" s="29">
        <f t="shared" si="124"/>
        <v>35.214802612707857</v>
      </c>
      <c r="AP208" s="119">
        <f t="shared" si="125"/>
        <v>1267.7328940574828</v>
      </c>
      <c r="AQ208" s="99"/>
      <c r="AR208" s="13">
        <f t="shared" si="126"/>
        <v>0</v>
      </c>
      <c r="AS208" s="11">
        <f t="shared" si="127"/>
        <v>0</v>
      </c>
      <c r="AT208" s="11">
        <f t="shared" si="128"/>
        <v>0</v>
      </c>
      <c r="AU208" s="11">
        <f t="shared" si="129"/>
        <v>0</v>
      </c>
      <c r="AV208" s="19" t="str">
        <f t="shared" si="102"/>
        <v>Set</v>
      </c>
      <c r="AW208" s="106">
        <f t="shared" si="103"/>
        <v>88</v>
      </c>
      <c r="AX208" s="107">
        <f t="shared" si="132"/>
        <v>0</v>
      </c>
      <c r="BK208" s="7"/>
      <c r="BL208" s="7"/>
    </row>
    <row r="209" spans="1:64" ht="55.05" customHeight="1" x14ac:dyDescent="0.3">
      <c r="A209" s="64">
        <v>8</v>
      </c>
      <c r="B209" s="34" t="s">
        <v>688</v>
      </c>
      <c r="C209" s="38" t="s">
        <v>685</v>
      </c>
      <c r="D209" s="45">
        <v>1642</v>
      </c>
      <c r="E209" s="154"/>
      <c r="F209" s="159" t="s">
        <v>743</v>
      </c>
      <c r="G209" s="160">
        <v>46</v>
      </c>
      <c r="H209" s="156" t="s">
        <v>20</v>
      </c>
      <c r="I209" s="37">
        <v>0.6</v>
      </c>
      <c r="J209" s="29">
        <f t="shared" si="130"/>
        <v>600</v>
      </c>
      <c r="K209" s="38">
        <v>100</v>
      </c>
      <c r="L209" s="38">
        <v>60</v>
      </c>
      <c r="M209" s="39">
        <v>255</v>
      </c>
      <c r="N209" s="29">
        <v>49</v>
      </c>
      <c r="O209" s="124" t="s">
        <v>30</v>
      </c>
      <c r="P209" s="126" t="s">
        <v>77</v>
      </c>
      <c r="Q209" s="38" t="s">
        <v>77</v>
      </c>
      <c r="R209" s="38" t="s">
        <v>737</v>
      </c>
      <c r="S209" s="38" t="s">
        <v>737</v>
      </c>
      <c r="T209" s="41" t="s">
        <v>77</v>
      </c>
      <c r="U209" s="127" t="s">
        <v>77</v>
      </c>
      <c r="V209" s="135">
        <v>6224008616429</v>
      </c>
      <c r="W209" s="44" t="s">
        <v>52</v>
      </c>
      <c r="X209" s="42">
        <v>0</v>
      </c>
      <c r="Y209" s="136">
        <v>72</v>
      </c>
      <c r="Z209" s="133" t="s">
        <v>751</v>
      </c>
      <c r="AA209" s="65">
        <v>72</v>
      </c>
      <c r="AB209" s="35" t="str">
        <f t="shared" si="117"/>
        <v>Adet</v>
      </c>
      <c r="AC209" s="38">
        <v>44.5</v>
      </c>
      <c r="AD209" s="38">
        <v>38.4</v>
      </c>
      <c r="AE209" s="38">
        <v>45.7</v>
      </c>
      <c r="AF209" s="68">
        <f t="shared" si="131"/>
        <v>7.8092160000000008E-2</v>
      </c>
      <c r="AG209" s="37">
        <f t="shared" si="104"/>
        <v>3.528</v>
      </c>
      <c r="AH209" s="114">
        <v>4.5</v>
      </c>
      <c r="AI209" s="118">
        <f t="shared" si="118"/>
        <v>870.76602824150325</v>
      </c>
      <c r="AJ209" s="29">
        <f t="shared" si="119"/>
        <v>62695.154033388237</v>
      </c>
      <c r="AK209" s="29">
        <f t="shared" si="120"/>
        <v>358.55071751120721</v>
      </c>
      <c r="AL209" s="29">
        <f t="shared" si="121"/>
        <v>25815.651660806918</v>
      </c>
      <c r="AM209" s="29">
        <f t="shared" si="122"/>
        <v>1408.5921045083142</v>
      </c>
      <c r="AN209" s="30">
        <f t="shared" si="123"/>
        <v>101418.63152459862</v>
      </c>
      <c r="AO209" s="29">
        <f t="shared" si="124"/>
        <v>35.214802612707857</v>
      </c>
      <c r="AP209" s="119">
        <f t="shared" si="125"/>
        <v>2535.4657881149656</v>
      </c>
      <c r="AQ209" s="99"/>
      <c r="AR209" s="13">
        <f t="shared" si="126"/>
        <v>0</v>
      </c>
      <c r="AS209" s="11">
        <f t="shared" si="127"/>
        <v>0</v>
      </c>
      <c r="AT209" s="11">
        <f t="shared" si="128"/>
        <v>0</v>
      </c>
      <c r="AU209" s="11">
        <f t="shared" si="129"/>
        <v>0</v>
      </c>
      <c r="AV209" s="19" t="str">
        <f t="shared" si="102"/>
        <v>Adet</v>
      </c>
      <c r="AW209" s="106">
        <f t="shared" si="103"/>
        <v>46</v>
      </c>
      <c r="AX209" s="107">
        <f t="shared" si="132"/>
        <v>0</v>
      </c>
      <c r="BK209" s="7"/>
      <c r="BL209" s="7"/>
    </row>
    <row r="210" spans="1:64" ht="55.05" customHeight="1" x14ac:dyDescent="0.3">
      <c r="A210" s="64">
        <v>9</v>
      </c>
      <c r="B210" s="34" t="s">
        <v>689</v>
      </c>
      <c r="C210" s="38" t="s">
        <v>193</v>
      </c>
      <c r="D210" s="45" t="s">
        <v>690</v>
      </c>
      <c r="E210" s="154"/>
      <c r="F210" s="159" t="s">
        <v>743</v>
      </c>
      <c r="G210" s="160">
        <v>63</v>
      </c>
      <c r="H210" s="156" t="s">
        <v>20</v>
      </c>
      <c r="I210" s="37">
        <v>2.5</v>
      </c>
      <c r="J210" s="29">
        <f t="shared" si="130"/>
        <v>2500</v>
      </c>
      <c r="K210" s="38">
        <v>120</v>
      </c>
      <c r="L210" s="38">
        <v>120</v>
      </c>
      <c r="M210" s="39">
        <v>220</v>
      </c>
      <c r="N210" s="29">
        <v>134</v>
      </c>
      <c r="O210" s="124" t="s">
        <v>40</v>
      </c>
      <c r="P210" s="126" t="s">
        <v>734</v>
      </c>
      <c r="Q210" s="38" t="s">
        <v>734</v>
      </c>
      <c r="R210" s="38" t="s">
        <v>737</v>
      </c>
      <c r="S210" s="38" t="s">
        <v>737</v>
      </c>
      <c r="T210" s="41" t="s">
        <v>734</v>
      </c>
      <c r="U210" s="127" t="s">
        <v>737</v>
      </c>
      <c r="V210" s="135">
        <v>6224008616764</v>
      </c>
      <c r="W210" s="44" t="s">
        <v>53</v>
      </c>
      <c r="X210" s="42">
        <v>0</v>
      </c>
      <c r="Y210" s="136">
        <v>24</v>
      </c>
      <c r="Z210" s="133" t="s">
        <v>751</v>
      </c>
      <c r="AA210" s="65">
        <v>24</v>
      </c>
      <c r="AB210" s="35" t="str">
        <f t="shared" si="117"/>
        <v>Adet</v>
      </c>
      <c r="AC210" s="38">
        <v>49</v>
      </c>
      <c r="AD210" s="38">
        <v>37</v>
      </c>
      <c r="AE210" s="38">
        <v>45</v>
      </c>
      <c r="AF210" s="68">
        <f t="shared" si="131"/>
        <v>8.1585000000000005E-2</v>
      </c>
      <c r="AG210" s="37">
        <f t="shared" si="104"/>
        <v>3.2160000000000002</v>
      </c>
      <c r="AH210" s="114">
        <v>3.96</v>
      </c>
      <c r="AI210" s="118">
        <f t="shared" si="118"/>
        <v>833.48654777226204</v>
      </c>
      <c r="AJ210" s="29">
        <f t="shared" si="119"/>
        <v>20003.67714653429</v>
      </c>
      <c r="AK210" s="29">
        <f t="shared" si="120"/>
        <v>343.20034320034318</v>
      </c>
      <c r="AL210" s="29">
        <f t="shared" si="121"/>
        <v>8236.808236808236</v>
      </c>
      <c r="AM210" s="29">
        <f t="shared" si="122"/>
        <v>1348.2870625727767</v>
      </c>
      <c r="AN210" s="30">
        <f t="shared" si="123"/>
        <v>32358.889501746642</v>
      </c>
      <c r="AO210" s="29">
        <f t="shared" si="124"/>
        <v>33.707176564319418</v>
      </c>
      <c r="AP210" s="119">
        <f t="shared" si="125"/>
        <v>808.9722375436661</v>
      </c>
      <c r="AQ210" s="99"/>
      <c r="AR210" s="13">
        <f t="shared" si="126"/>
        <v>0</v>
      </c>
      <c r="AS210" s="11">
        <f t="shared" si="127"/>
        <v>0</v>
      </c>
      <c r="AT210" s="11">
        <f t="shared" si="128"/>
        <v>0</v>
      </c>
      <c r="AU210" s="11">
        <f t="shared" si="129"/>
        <v>0</v>
      </c>
      <c r="AV210" s="19" t="str">
        <f t="shared" si="102"/>
        <v>Adet</v>
      </c>
      <c r="AW210" s="106">
        <f t="shared" si="103"/>
        <v>63</v>
      </c>
      <c r="AX210" s="107">
        <f t="shared" si="132"/>
        <v>0</v>
      </c>
      <c r="BK210" s="7"/>
      <c r="BL210" s="7"/>
    </row>
    <row r="211" spans="1:64" ht="55.05" customHeight="1" x14ac:dyDescent="0.3">
      <c r="A211" s="64">
        <v>10</v>
      </c>
      <c r="B211" s="34" t="s">
        <v>694</v>
      </c>
      <c r="C211" s="38" t="s">
        <v>181</v>
      </c>
      <c r="D211" s="43" t="s">
        <v>695</v>
      </c>
      <c r="E211" s="154"/>
      <c r="F211" s="159" t="s">
        <v>743</v>
      </c>
      <c r="G211" s="160">
        <v>174</v>
      </c>
      <c r="H211" s="156" t="s">
        <v>20</v>
      </c>
      <c r="I211" s="44">
        <v>4.7</v>
      </c>
      <c r="J211" s="29">
        <f t="shared" si="130"/>
        <v>4700</v>
      </c>
      <c r="K211" s="40">
        <v>150</v>
      </c>
      <c r="L211" s="40">
        <v>150</v>
      </c>
      <c r="M211" s="42">
        <v>270</v>
      </c>
      <c r="N211" s="30">
        <v>283</v>
      </c>
      <c r="O211" s="124" t="s">
        <v>40</v>
      </c>
      <c r="P211" s="126" t="s">
        <v>735</v>
      </c>
      <c r="Q211" s="38" t="s">
        <v>734</v>
      </c>
      <c r="R211" s="38" t="s">
        <v>737</v>
      </c>
      <c r="S211" s="38" t="s">
        <v>737</v>
      </c>
      <c r="T211" s="41" t="s">
        <v>734</v>
      </c>
      <c r="U211" s="127" t="s">
        <v>737</v>
      </c>
      <c r="V211" s="135">
        <v>6224003429116</v>
      </c>
      <c r="W211" s="44" t="s">
        <v>53</v>
      </c>
      <c r="X211" s="42">
        <v>0</v>
      </c>
      <c r="Y211" s="136">
        <v>24</v>
      </c>
      <c r="Z211" s="133" t="s">
        <v>751</v>
      </c>
      <c r="AA211" s="65">
        <v>24</v>
      </c>
      <c r="AB211" s="35" t="str">
        <f t="shared" si="117"/>
        <v>Adet</v>
      </c>
      <c r="AC211" s="38">
        <v>54.5</v>
      </c>
      <c r="AD211" s="38">
        <v>45</v>
      </c>
      <c r="AE211" s="38">
        <v>59</v>
      </c>
      <c r="AF211" s="68">
        <f t="shared" si="131"/>
        <v>0.14469750000000001</v>
      </c>
      <c r="AG211" s="37">
        <f t="shared" si="104"/>
        <v>6.7919999999999998</v>
      </c>
      <c r="AH211" s="114">
        <v>7.7</v>
      </c>
      <c r="AI211" s="118">
        <f t="shared" si="118"/>
        <v>469.9459216641614</v>
      </c>
      <c r="AJ211" s="29">
        <f t="shared" si="119"/>
        <v>11278.702119939873</v>
      </c>
      <c r="AK211" s="29">
        <f t="shared" si="120"/>
        <v>193.50714421465472</v>
      </c>
      <c r="AL211" s="29">
        <f t="shared" si="121"/>
        <v>4644.1714611517127</v>
      </c>
      <c r="AM211" s="29">
        <f t="shared" si="122"/>
        <v>760.20663798614351</v>
      </c>
      <c r="AN211" s="30">
        <f t="shared" si="123"/>
        <v>18244.959311667444</v>
      </c>
      <c r="AO211" s="29">
        <f t="shared" si="124"/>
        <v>19.005165949653588</v>
      </c>
      <c r="AP211" s="119">
        <f t="shared" si="125"/>
        <v>456.1239827916861</v>
      </c>
      <c r="AQ211" s="99"/>
      <c r="AR211" s="13">
        <f t="shared" si="126"/>
        <v>0</v>
      </c>
      <c r="AS211" s="11">
        <f t="shared" si="127"/>
        <v>0</v>
      </c>
      <c r="AT211" s="11">
        <f t="shared" si="128"/>
        <v>0</v>
      </c>
      <c r="AU211" s="11">
        <f t="shared" si="129"/>
        <v>0</v>
      </c>
      <c r="AV211" s="19" t="str">
        <f t="shared" si="102"/>
        <v>Adet</v>
      </c>
      <c r="AW211" s="106">
        <f t="shared" si="103"/>
        <v>174</v>
      </c>
      <c r="AX211" s="107">
        <f t="shared" si="132"/>
        <v>0</v>
      </c>
      <c r="BK211" s="7"/>
      <c r="BL211" s="7"/>
    </row>
    <row r="212" spans="1:64" ht="55.05" customHeight="1" x14ac:dyDescent="0.3">
      <c r="A212" s="64">
        <v>11</v>
      </c>
      <c r="B212" s="34" t="s">
        <v>696</v>
      </c>
      <c r="C212" s="38" t="s">
        <v>193</v>
      </c>
      <c r="D212" s="43" t="s">
        <v>697</v>
      </c>
      <c r="E212" s="154"/>
      <c r="F212" s="159" t="s">
        <v>743</v>
      </c>
      <c r="G212" s="160">
        <v>84</v>
      </c>
      <c r="H212" s="156" t="s">
        <v>20</v>
      </c>
      <c r="I212" s="37">
        <v>3</v>
      </c>
      <c r="J212" s="29">
        <f t="shared" si="130"/>
        <v>3000</v>
      </c>
      <c r="K212" s="38">
        <v>125</v>
      </c>
      <c r="L212" s="38">
        <v>125</v>
      </c>
      <c r="M212" s="39">
        <v>250</v>
      </c>
      <c r="N212" s="29">
        <v>152</v>
      </c>
      <c r="O212" s="124" t="s">
        <v>40</v>
      </c>
      <c r="P212" s="126" t="s">
        <v>735</v>
      </c>
      <c r="Q212" s="38" t="s">
        <v>734</v>
      </c>
      <c r="R212" s="38" t="s">
        <v>737</v>
      </c>
      <c r="S212" s="38" t="s">
        <v>737</v>
      </c>
      <c r="T212" s="41" t="s">
        <v>734</v>
      </c>
      <c r="U212" s="127" t="s">
        <v>737</v>
      </c>
      <c r="V212" s="135">
        <v>6224003429161</v>
      </c>
      <c r="W212" s="44" t="s">
        <v>51</v>
      </c>
      <c r="X212" s="42">
        <v>0</v>
      </c>
      <c r="Y212" s="136">
        <v>12</v>
      </c>
      <c r="Z212" s="133" t="s">
        <v>751</v>
      </c>
      <c r="AA212" s="65">
        <v>12</v>
      </c>
      <c r="AB212" s="35" t="str">
        <f t="shared" si="117"/>
        <v>Adet</v>
      </c>
      <c r="AC212" s="38">
        <v>44</v>
      </c>
      <c r="AD212" s="38">
        <v>29.5</v>
      </c>
      <c r="AE212" s="38">
        <v>51</v>
      </c>
      <c r="AF212" s="69">
        <f>AE212*AD212*AC212/1000000</f>
        <v>6.6198000000000007E-2</v>
      </c>
      <c r="AG212" s="37">
        <f t="shared" si="104"/>
        <v>1.8239999999999998</v>
      </c>
      <c r="AH212" s="114">
        <v>2.37</v>
      </c>
      <c r="AI212" s="118">
        <f t="shared" si="118"/>
        <v>1027.2213662044169</v>
      </c>
      <c r="AJ212" s="29">
        <f t="shared" si="119"/>
        <v>12326.656394453003</v>
      </c>
      <c r="AK212" s="29">
        <f t="shared" si="120"/>
        <v>422.97350373123049</v>
      </c>
      <c r="AL212" s="29">
        <f t="shared" si="121"/>
        <v>5075.6820447747659</v>
      </c>
      <c r="AM212" s="29">
        <f t="shared" si="122"/>
        <v>1661.6816218012627</v>
      </c>
      <c r="AN212" s="30">
        <f t="shared" si="123"/>
        <v>19940.179461615153</v>
      </c>
      <c r="AO212" s="29">
        <f t="shared" si="124"/>
        <v>41.542040545031568</v>
      </c>
      <c r="AP212" s="119">
        <f t="shared" si="125"/>
        <v>498.50448654037882</v>
      </c>
      <c r="AQ212" s="99"/>
      <c r="AR212" s="13">
        <f t="shared" si="126"/>
        <v>0</v>
      </c>
      <c r="AS212" s="11">
        <f t="shared" si="127"/>
        <v>0</v>
      </c>
      <c r="AT212" s="11">
        <f t="shared" si="128"/>
        <v>0</v>
      </c>
      <c r="AU212" s="11">
        <f t="shared" si="129"/>
        <v>0</v>
      </c>
      <c r="AV212" s="19" t="str">
        <f t="shared" si="102"/>
        <v>Adet</v>
      </c>
      <c r="AW212" s="106">
        <f t="shared" si="103"/>
        <v>84</v>
      </c>
      <c r="AX212" s="107">
        <f t="shared" si="132"/>
        <v>0</v>
      </c>
      <c r="BK212" s="7"/>
      <c r="BL212" s="7"/>
    </row>
    <row r="213" spans="1:64" ht="55.05" customHeight="1" x14ac:dyDescent="0.3">
      <c r="A213" s="64">
        <v>12</v>
      </c>
      <c r="B213" s="34" t="s">
        <v>713</v>
      </c>
      <c r="C213" s="38" t="s">
        <v>181</v>
      </c>
      <c r="D213" s="43" t="s">
        <v>714</v>
      </c>
      <c r="E213" s="154"/>
      <c r="F213" s="159" t="s">
        <v>743</v>
      </c>
      <c r="G213" s="160">
        <v>76</v>
      </c>
      <c r="H213" s="156" t="s">
        <v>20</v>
      </c>
      <c r="I213" s="44" t="s">
        <v>715</v>
      </c>
      <c r="J213" s="30" t="s">
        <v>716</v>
      </c>
      <c r="K213" s="40" t="s">
        <v>717</v>
      </c>
      <c r="L213" s="40" t="s">
        <v>717</v>
      </c>
      <c r="M213" s="42" t="s">
        <v>718</v>
      </c>
      <c r="N213" s="29">
        <v>184</v>
      </c>
      <c r="O213" s="124" t="s">
        <v>30</v>
      </c>
      <c r="P213" s="126" t="s">
        <v>737</v>
      </c>
      <c r="Q213" s="38" t="s">
        <v>737</v>
      </c>
      <c r="R213" s="38" t="s">
        <v>737</v>
      </c>
      <c r="S213" s="38" t="s">
        <v>737</v>
      </c>
      <c r="T213" s="41" t="s">
        <v>737</v>
      </c>
      <c r="U213" s="127" t="s">
        <v>737</v>
      </c>
      <c r="V213" s="135">
        <v>6224008616481</v>
      </c>
      <c r="W213" s="44" t="s">
        <v>53</v>
      </c>
      <c r="X213" s="42">
        <v>0</v>
      </c>
      <c r="Y213" s="136">
        <v>24</v>
      </c>
      <c r="Z213" s="133" t="s">
        <v>751</v>
      </c>
      <c r="AA213" s="65">
        <v>24</v>
      </c>
      <c r="AB213" s="35" t="str">
        <f t="shared" si="117"/>
        <v>Adet</v>
      </c>
      <c r="AC213" s="38">
        <v>48.5</v>
      </c>
      <c r="AD213" s="38">
        <v>36.5</v>
      </c>
      <c r="AE213" s="38">
        <v>31.5</v>
      </c>
      <c r="AF213" s="68">
        <f t="shared" ref="AF213" si="133">AE213*AD213*AC213/1000000</f>
        <v>5.5762875000000003E-2</v>
      </c>
      <c r="AG213" s="37">
        <f t="shared" si="104"/>
        <v>4.4160000000000004</v>
      </c>
      <c r="AH213" s="114">
        <v>4.5999999999999996</v>
      </c>
      <c r="AI213" s="118">
        <f t="shared" si="118"/>
        <v>1219.4493200000895</v>
      </c>
      <c r="AJ213" s="29">
        <f t="shared" si="119"/>
        <v>29266.783680002147</v>
      </c>
      <c r="AK213" s="29">
        <f t="shared" si="120"/>
        <v>502.12619058827221</v>
      </c>
      <c r="AL213" s="29">
        <f t="shared" si="121"/>
        <v>12051.028574118533</v>
      </c>
      <c r="AM213" s="29">
        <f t="shared" si="122"/>
        <v>1972.6386058824978</v>
      </c>
      <c r="AN213" s="30">
        <f t="shared" si="123"/>
        <v>47343.326541179951</v>
      </c>
      <c r="AO213" s="29">
        <f t="shared" si="124"/>
        <v>49.31596514706245</v>
      </c>
      <c r="AP213" s="119">
        <f t="shared" si="125"/>
        <v>1183.5831635294987</v>
      </c>
      <c r="AQ213" s="99"/>
      <c r="AR213" s="13">
        <f t="shared" si="126"/>
        <v>0</v>
      </c>
      <c r="AS213" s="11">
        <f t="shared" si="127"/>
        <v>0</v>
      </c>
      <c r="AT213" s="11">
        <f t="shared" si="128"/>
        <v>0</v>
      </c>
      <c r="AU213" s="11">
        <f t="shared" si="129"/>
        <v>0</v>
      </c>
      <c r="AV213" s="19" t="str">
        <f t="shared" si="102"/>
        <v>Adet</v>
      </c>
      <c r="AW213" s="106">
        <f t="shared" si="103"/>
        <v>76</v>
      </c>
      <c r="AX213" s="107">
        <f t="shared" si="132"/>
        <v>0</v>
      </c>
      <c r="BK213" s="7"/>
      <c r="BL213" s="7"/>
    </row>
    <row r="214" spans="1:64" ht="55.05" customHeight="1" x14ac:dyDescent="0.3">
      <c r="A214" s="25">
        <v>1</v>
      </c>
      <c r="B214" s="34" t="s">
        <v>523</v>
      </c>
      <c r="C214" s="38" t="s">
        <v>524</v>
      </c>
      <c r="D214" s="36" t="s">
        <v>525</v>
      </c>
      <c r="E214" s="154"/>
      <c r="F214" s="159" t="s">
        <v>743</v>
      </c>
      <c r="G214" s="160">
        <v>166</v>
      </c>
      <c r="H214" s="156" t="s">
        <v>20</v>
      </c>
      <c r="I214" s="37" t="s">
        <v>77</v>
      </c>
      <c r="J214" s="29" t="s">
        <v>77</v>
      </c>
      <c r="K214" s="38">
        <v>400</v>
      </c>
      <c r="L214" s="38">
        <v>350</v>
      </c>
      <c r="M214" s="39">
        <v>150</v>
      </c>
      <c r="N214" s="29">
        <v>397</v>
      </c>
      <c r="O214" s="125" t="s">
        <v>30</v>
      </c>
      <c r="P214" s="126" t="s">
        <v>737</v>
      </c>
      <c r="Q214" s="38" t="s">
        <v>737</v>
      </c>
      <c r="R214" s="38" t="s">
        <v>737</v>
      </c>
      <c r="S214" s="38" t="s">
        <v>737</v>
      </c>
      <c r="T214" s="41" t="s">
        <v>77</v>
      </c>
      <c r="U214" s="127" t="s">
        <v>77</v>
      </c>
      <c r="V214" s="135">
        <v>6224010803978</v>
      </c>
      <c r="W214" s="44" t="s">
        <v>53</v>
      </c>
      <c r="X214" s="42">
        <v>0</v>
      </c>
      <c r="Y214" s="136">
        <v>6</v>
      </c>
      <c r="Z214" s="133" t="s">
        <v>751</v>
      </c>
      <c r="AA214" s="67">
        <v>6</v>
      </c>
      <c r="AB214" s="35" t="str">
        <f t="shared" si="117"/>
        <v>Adet</v>
      </c>
      <c r="AC214" s="38">
        <v>67.599999999999994</v>
      </c>
      <c r="AD214" s="38">
        <v>34.200000000000003</v>
      </c>
      <c r="AE214" s="38">
        <v>43.5</v>
      </c>
      <c r="AF214" s="68">
        <f>AC214*AD214*AE214/1000000</f>
        <v>0.10056852000000001</v>
      </c>
      <c r="AG214" s="37">
        <f t="shared" si="104"/>
        <v>2.3820000000000001</v>
      </c>
      <c r="AH214" s="114">
        <v>3.0630000000000002</v>
      </c>
      <c r="AI214" s="118">
        <f t="shared" si="105"/>
        <v>676.15591837286649</v>
      </c>
      <c r="AJ214" s="29">
        <f t="shared" si="106"/>
        <v>4056.9355102371992</v>
      </c>
      <c r="AK214" s="29">
        <f t="shared" si="107"/>
        <v>278.41714285941561</v>
      </c>
      <c r="AL214" s="29">
        <f t="shared" si="108"/>
        <v>1670.5028571564935</v>
      </c>
      <c r="AM214" s="29">
        <f t="shared" si="109"/>
        <v>1093.78163266199</v>
      </c>
      <c r="AN214" s="30">
        <f t="shared" si="110"/>
        <v>6562.6897959719399</v>
      </c>
      <c r="AO214" s="29">
        <f t="shared" si="111"/>
        <v>27.344540816549749</v>
      </c>
      <c r="AP214" s="119">
        <f t="shared" si="112"/>
        <v>164.06724489929849</v>
      </c>
      <c r="AQ214" s="99"/>
      <c r="AR214" s="13">
        <f t="shared" si="113"/>
        <v>0</v>
      </c>
      <c r="AS214" s="11">
        <f t="shared" si="114"/>
        <v>0</v>
      </c>
      <c r="AT214" s="11">
        <f t="shared" si="115"/>
        <v>0</v>
      </c>
      <c r="AU214" s="11">
        <f t="shared" si="116"/>
        <v>0</v>
      </c>
      <c r="AV214" s="19" t="str">
        <f t="shared" si="102"/>
        <v>Adet</v>
      </c>
      <c r="AW214" s="106">
        <f t="shared" si="103"/>
        <v>166</v>
      </c>
      <c r="AX214" s="107">
        <f>AW214*AR214</f>
        <v>0</v>
      </c>
    </row>
    <row r="215" spans="1:64" ht="55.05" customHeight="1" x14ac:dyDescent="0.3">
      <c r="A215" s="25">
        <v>2</v>
      </c>
      <c r="B215" s="34" t="s">
        <v>527</v>
      </c>
      <c r="C215" s="38" t="s">
        <v>277</v>
      </c>
      <c r="D215" s="45" t="s">
        <v>528</v>
      </c>
      <c r="E215" s="154"/>
      <c r="F215" s="159" t="s">
        <v>743</v>
      </c>
      <c r="G215" s="160">
        <v>44</v>
      </c>
      <c r="H215" s="156" t="s">
        <v>20</v>
      </c>
      <c r="I215" s="37">
        <v>2.2000000000000002</v>
      </c>
      <c r="J215" s="29">
        <f>I215*1000</f>
        <v>2200</v>
      </c>
      <c r="K215" s="38">
        <v>130</v>
      </c>
      <c r="L215" s="38">
        <v>130</v>
      </c>
      <c r="M215" s="39">
        <v>200</v>
      </c>
      <c r="N215" s="29">
        <v>84</v>
      </c>
      <c r="O215" s="125" t="s">
        <v>30</v>
      </c>
      <c r="P215" s="126" t="s">
        <v>737</v>
      </c>
      <c r="Q215" s="38" t="s">
        <v>737</v>
      </c>
      <c r="R215" s="38" t="s">
        <v>737</v>
      </c>
      <c r="S215" s="38" t="s">
        <v>737</v>
      </c>
      <c r="T215" s="41" t="s">
        <v>737</v>
      </c>
      <c r="U215" s="127" t="s">
        <v>737</v>
      </c>
      <c r="V215" s="135">
        <v>6224010803169</v>
      </c>
      <c r="W215" s="44" t="s">
        <v>52</v>
      </c>
      <c r="X215" s="42">
        <v>2</v>
      </c>
      <c r="Y215" s="136">
        <v>24</v>
      </c>
      <c r="Z215" s="133" t="s">
        <v>751</v>
      </c>
      <c r="AA215" s="67">
        <v>48</v>
      </c>
      <c r="AB215" s="35" t="str">
        <f t="shared" si="117"/>
        <v>Adet</v>
      </c>
      <c r="AC215" s="38">
        <v>37</v>
      </c>
      <c r="AD215" s="38">
        <v>25.5</v>
      </c>
      <c r="AE215" s="38">
        <v>32.5</v>
      </c>
      <c r="AF215" s="68">
        <f t="shared" ref="AF215:AF236" si="134">AE215*AD215*AC215/1000000</f>
        <v>3.066375E-2</v>
      </c>
      <c r="AG215" s="37">
        <f t="shared" si="104"/>
        <v>4.032</v>
      </c>
      <c r="AH215" s="114">
        <v>4.3</v>
      </c>
      <c r="AI215" s="118">
        <f t="shared" si="105"/>
        <v>2217.6022176022175</v>
      </c>
      <c r="AJ215" s="29">
        <f t="shared" si="106"/>
        <v>106444.90644490643</v>
      </c>
      <c r="AK215" s="29">
        <f t="shared" si="107"/>
        <v>913.13032489503075</v>
      </c>
      <c r="AL215" s="29">
        <f t="shared" si="108"/>
        <v>43830.255594961476</v>
      </c>
      <c r="AM215" s="29">
        <f t="shared" si="109"/>
        <v>3587.2977049447636</v>
      </c>
      <c r="AN215" s="30">
        <f t="shared" si="110"/>
        <v>172190.28983734865</v>
      </c>
      <c r="AO215" s="29">
        <f t="shared" si="111"/>
        <v>89.682442623619096</v>
      </c>
      <c r="AP215" s="119">
        <f t="shared" si="112"/>
        <v>4304.7572459337171</v>
      </c>
      <c r="AQ215" s="99"/>
      <c r="AR215" s="13">
        <f t="shared" si="113"/>
        <v>0</v>
      </c>
      <c r="AS215" s="11">
        <f t="shared" si="114"/>
        <v>0</v>
      </c>
      <c r="AT215" s="11">
        <f t="shared" si="115"/>
        <v>0</v>
      </c>
      <c r="AU215" s="11">
        <f t="shared" si="116"/>
        <v>0</v>
      </c>
      <c r="AV215" s="19" t="str">
        <f t="shared" si="102"/>
        <v>Adet</v>
      </c>
      <c r="AW215" s="106">
        <f t="shared" si="103"/>
        <v>44</v>
      </c>
      <c r="AX215" s="107">
        <f t="shared" ref="AX215:AX236" si="135">AW215*AR215</f>
        <v>0</v>
      </c>
    </row>
    <row r="216" spans="1:64" ht="55.05" customHeight="1" x14ac:dyDescent="0.3">
      <c r="A216" s="25">
        <v>3</v>
      </c>
      <c r="B216" s="34" t="s">
        <v>529</v>
      </c>
      <c r="C216" s="38" t="s">
        <v>166</v>
      </c>
      <c r="D216" s="45" t="s">
        <v>530</v>
      </c>
      <c r="E216" s="154"/>
      <c r="F216" s="159" t="s">
        <v>97</v>
      </c>
      <c r="G216" s="160">
        <v>46</v>
      </c>
      <c r="H216" s="156" t="s">
        <v>20</v>
      </c>
      <c r="I216" s="37">
        <v>0.4</v>
      </c>
      <c r="J216" s="29">
        <f>I216*1000</f>
        <v>400</v>
      </c>
      <c r="K216" s="38">
        <v>85</v>
      </c>
      <c r="L216" s="38">
        <v>85</v>
      </c>
      <c r="M216" s="39">
        <v>115</v>
      </c>
      <c r="N216" s="29">
        <v>108</v>
      </c>
      <c r="O216" s="125" t="s">
        <v>30</v>
      </c>
      <c r="P216" s="126" t="s">
        <v>737</v>
      </c>
      <c r="Q216" s="38" t="s">
        <v>737</v>
      </c>
      <c r="R216" s="38" t="s">
        <v>737</v>
      </c>
      <c r="S216" s="38" t="s">
        <v>737</v>
      </c>
      <c r="T216" s="41" t="s">
        <v>737</v>
      </c>
      <c r="U216" s="127" t="s">
        <v>737</v>
      </c>
      <c r="V216" s="135">
        <v>6224010803282</v>
      </c>
      <c r="W216" s="44" t="s">
        <v>531</v>
      </c>
      <c r="X216" s="42">
        <v>0</v>
      </c>
      <c r="Y216" s="136">
        <v>24</v>
      </c>
      <c r="Z216" s="133" t="s">
        <v>751</v>
      </c>
      <c r="AA216" s="67">
        <v>24</v>
      </c>
      <c r="AB216" s="35" t="str">
        <f t="shared" si="117"/>
        <v>Set</v>
      </c>
      <c r="AC216" s="38">
        <v>32.9</v>
      </c>
      <c r="AD216" s="38">
        <v>28.499999999999996</v>
      </c>
      <c r="AE216" s="38">
        <v>37.200000000000003</v>
      </c>
      <c r="AF216" s="68">
        <f t="shared" si="134"/>
        <v>3.4880580000000001E-2</v>
      </c>
      <c r="AG216" s="37">
        <f t="shared" si="104"/>
        <v>2.5920000000000001</v>
      </c>
      <c r="AH216" s="114">
        <v>3.54</v>
      </c>
      <c r="AI216" s="118">
        <f t="shared" si="105"/>
        <v>1949.508867111728</v>
      </c>
      <c r="AJ216" s="29">
        <f t="shared" si="106"/>
        <v>46788.212810681471</v>
      </c>
      <c r="AK216" s="29">
        <f t="shared" si="107"/>
        <v>802.73894528129972</v>
      </c>
      <c r="AL216" s="29">
        <f t="shared" si="108"/>
        <v>19265.734686751195</v>
      </c>
      <c r="AM216" s="29">
        <f t="shared" si="109"/>
        <v>3153.6172850336775</v>
      </c>
      <c r="AN216" s="30">
        <f t="shared" si="110"/>
        <v>75686.814840808263</v>
      </c>
      <c r="AO216" s="29">
        <f t="shared" si="111"/>
        <v>78.840432125841943</v>
      </c>
      <c r="AP216" s="119">
        <f t="shared" si="112"/>
        <v>1892.1703710202066</v>
      </c>
      <c r="AQ216" s="99"/>
      <c r="AR216" s="13">
        <f t="shared" si="113"/>
        <v>0</v>
      </c>
      <c r="AS216" s="11">
        <f t="shared" si="114"/>
        <v>0</v>
      </c>
      <c r="AT216" s="11">
        <f t="shared" si="115"/>
        <v>0</v>
      </c>
      <c r="AU216" s="11">
        <f t="shared" si="116"/>
        <v>0</v>
      </c>
      <c r="AV216" s="19" t="str">
        <f t="shared" si="102"/>
        <v>Set</v>
      </c>
      <c r="AW216" s="106">
        <f t="shared" si="103"/>
        <v>46</v>
      </c>
      <c r="AX216" s="107">
        <f t="shared" si="135"/>
        <v>0</v>
      </c>
    </row>
    <row r="217" spans="1:64" ht="55.05" customHeight="1" x14ac:dyDescent="0.3">
      <c r="A217" s="25">
        <v>4</v>
      </c>
      <c r="B217" s="34" t="s">
        <v>532</v>
      </c>
      <c r="C217" s="38" t="s">
        <v>533</v>
      </c>
      <c r="D217" s="45" t="s">
        <v>534</v>
      </c>
      <c r="E217" s="154"/>
      <c r="F217" s="159" t="s">
        <v>97</v>
      </c>
      <c r="G217" s="160">
        <v>68</v>
      </c>
      <c r="H217" s="156" t="s">
        <v>20</v>
      </c>
      <c r="I217" s="37">
        <v>0.2</v>
      </c>
      <c r="J217" s="29">
        <f>I217*1000</f>
        <v>200</v>
      </c>
      <c r="K217" s="38">
        <v>100</v>
      </c>
      <c r="L217" s="38">
        <v>100</v>
      </c>
      <c r="M217" s="39">
        <v>60</v>
      </c>
      <c r="N217" s="29">
        <v>151</v>
      </c>
      <c r="O217" s="125" t="s">
        <v>30</v>
      </c>
      <c r="P217" s="126" t="s">
        <v>737</v>
      </c>
      <c r="Q217" s="38" t="s">
        <v>737</v>
      </c>
      <c r="R217" s="38" t="s">
        <v>737</v>
      </c>
      <c r="S217" s="38" t="s">
        <v>737</v>
      </c>
      <c r="T217" s="41" t="s">
        <v>737</v>
      </c>
      <c r="U217" s="127" t="s">
        <v>737</v>
      </c>
      <c r="V217" s="135">
        <v>6224009300945</v>
      </c>
      <c r="W217" s="44" t="s">
        <v>535</v>
      </c>
      <c r="X217" s="42">
        <v>0</v>
      </c>
      <c r="Y217" s="136">
        <v>12</v>
      </c>
      <c r="Z217" s="133" t="s">
        <v>751</v>
      </c>
      <c r="AA217" s="67">
        <v>12</v>
      </c>
      <c r="AB217" s="35" t="str">
        <f t="shared" si="117"/>
        <v>Set</v>
      </c>
      <c r="AC217" s="38">
        <v>42.8</v>
      </c>
      <c r="AD217" s="38">
        <v>39.5</v>
      </c>
      <c r="AE217" s="38">
        <v>21</v>
      </c>
      <c r="AF217" s="68">
        <f t="shared" si="134"/>
        <v>3.5502599999999995E-2</v>
      </c>
      <c r="AG217" s="37">
        <f t="shared" si="104"/>
        <v>1.8119999999999998</v>
      </c>
      <c r="AH217" s="114">
        <v>2.7850000000000001</v>
      </c>
      <c r="AI217" s="118">
        <f t="shared" si="105"/>
        <v>1915.3526783953853</v>
      </c>
      <c r="AJ217" s="29">
        <f t="shared" si="106"/>
        <v>22984.232140744622</v>
      </c>
      <c r="AK217" s="29">
        <f t="shared" si="107"/>
        <v>788.67463228045278</v>
      </c>
      <c r="AL217" s="29">
        <f t="shared" si="108"/>
        <v>9464.0955873654329</v>
      </c>
      <c r="AM217" s="29">
        <f t="shared" si="109"/>
        <v>3098.3646268160646</v>
      </c>
      <c r="AN217" s="30">
        <f t="shared" si="110"/>
        <v>37180.375521792776</v>
      </c>
      <c r="AO217" s="29">
        <f t="shared" si="111"/>
        <v>77.459115670401616</v>
      </c>
      <c r="AP217" s="119">
        <f t="shared" si="112"/>
        <v>929.50938804481939</v>
      </c>
      <c r="AQ217" s="99"/>
      <c r="AR217" s="13">
        <f t="shared" si="113"/>
        <v>0</v>
      </c>
      <c r="AS217" s="11">
        <f t="shared" si="114"/>
        <v>0</v>
      </c>
      <c r="AT217" s="11">
        <f t="shared" si="115"/>
        <v>0</v>
      </c>
      <c r="AU217" s="11">
        <f t="shared" si="116"/>
        <v>0</v>
      </c>
      <c r="AV217" s="19" t="str">
        <f t="shared" si="102"/>
        <v>Set</v>
      </c>
      <c r="AW217" s="106">
        <f t="shared" si="103"/>
        <v>68</v>
      </c>
      <c r="AX217" s="107">
        <f t="shared" si="135"/>
        <v>0</v>
      </c>
    </row>
    <row r="218" spans="1:64" ht="55.05" customHeight="1" x14ac:dyDescent="0.3">
      <c r="A218" s="25">
        <v>5</v>
      </c>
      <c r="B218" s="34" t="s">
        <v>536</v>
      </c>
      <c r="C218" s="38" t="s">
        <v>533</v>
      </c>
      <c r="D218" s="45" t="s">
        <v>537</v>
      </c>
      <c r="E218" s="154"/>
      <c r="F218" s="159" t="s">
        <v>97</v>
      </c>
      <c r="G218" s="160">
        <v>68</v>
      </c>
      <c r="H218" s="156" t="s">
        <v>20</v>
      </c>
      <c r="I218" s="37">
        <v>0.2</v>
      </c>
      <c r="J218" s="29">
        <f>I218*1000</f>
        <v>200</v>
      </c>
      <c r="K218" s="38">
        <v>95</v>
      </c>
      <c r="L218" s="38">
        <v>95</v>
      </c>
      <c r="M218" s="39">
        <v>50</v>
      </c>
      <c r="N218" s="29">
        <v>142</v>
      </c>
      <c r="O218" s="125" t="s">
        <v>30</v>
      </c>
      <c r="P218" s="126" t="s">
        <v>737</v>
      </c>
      <c r="Q218" s="38" t="s">
        <v>737</v>
      </c>
      <c r="R218" s="38" t="s">
        <v>737</v>
      </c>
      <c r="S218" s="38" t="s">
        <v>737</v>
      </c>
      <c r="T218" s="41" t="s">
        <v>737</v>
      </c>
      <c r="U218" s="127" t="s">
        <v>737</v>
      </c>
      <c r="V218" s="135">
        <v>6224009300952</v>
      </c>
      <c r="W218" s="44" t="s">
        <v>535</v>
      </c>
      <c r="X218" s="42">
        <v>0</v>
      </c>
      <c r="Y218" s="136">
        <v>12</v>
      </c>
      <c r="Z218" s="133" t="s">
        <v>751</v>
      </c>
      <c r="AA218" s="67">
        <v>12</v>
      </c>
      <c r="AB218" s="35" t="str">
        <f t="shared" si="117"/>
        <v>Set</v>
      </c>
      <c r="AC218" s="38">
        <v>56.499999999999993</v>
      </c>
      <c r="AD218" s="38">
        <v>25.5</v>
      </c>
      <c r="AE218" s="38">
        <v>20</v>
      </c>
      <c r="AF218" s="68">
        <f t="shared" si="134"/>
        <v>2.8814999999999997E-2</v>
      </c>
      <c r="AG218" s="37">
        <f t="shared" si="104"/>
        <v>1.7039999999999997</v>
      </c>
      <c r="AH218" s="114">
        <v>2.64</v>
      </c>
      <c r="AI218" s="118">
        <f t="shared" si="105"/>
        <v>2359.8820058997053</v>
      </c>
      <c r="AJ218" s="29">
        <f t="shared" si="106"/>
        <v>28318.584070796463</v>
      </c>
      <c r="AK218" s="29">
        <f t="shared" si="107"/>
        <v>971.71612007634928</v>
      </c>
      <c r="AL218" s="29">
        <f t="shared" si="108"/>
        <v>11660.593440916191</v>
      </c>
      <c r="AM218" s="29">
        <f t="shared" si="109"/>
        <v>3817.4561860142289</v>
      </c>
      <c r="AN218" s="30">
        <f t="shared" si="110"/>
        <v>45809.474232170745</v>
      </c>
      <c r="AO218" s="29">
        <f t="shared" si="111"/>
        <v>95.436404650355726</v>
      </c>
      <c r="AP218" s="119">
        <f t="shared" si="112"/>
        <v>1145.2368558042688</v>
      </c>
      <c r="AQ218" s="99"/>
      <c r="AR218" s="13">
        <f t="shared" si="113"/>
        <v>0</v>
      </c>
      <c r="AS218" s="11">
        <f t="shared" si="114"/>
        <v>0</v>
      </c>
      <c r="AT218" s="11">
        <f t="shared" si="115"/>
        <v>0</v>
      </c>
      <c r="AU218" s="11">
        <f t="shared" si="116"/>
        <v>0</v>
      </c>
      <c r="AV218" s="19" t="str">
        <f t="shared" si="102"/>
        <v>Set</v>
      </c>
      <c r="AW218" s="106">
        <f t="shared" si="103"/>
        <v>68</v>
      </c>
      <c r="AX218" s="107">
        <f t="shared" si="135"/>
        <v>0</v>
      </c>
    </row>
    <row r="219" spans="1:64" ht="55.05" customHeight="1" x14ac:dyDescent="0.3">
      <c r="A219" s="25">
        <v>6</v>
      </c>
      <c r="B219" s="34" t="s">
        <v>538</v>
      </c>
      <c r="C219" s="38" t="s">
        <v>539</v>
      </c>
      <c r="D219" s="45" t="s">
        <v>540</v>
      </c>
      <c r="E219" s="154"/>
      <c r="F219" s="159" t="s">
        <v>743</v>
      </c>
      <c r="G219" s="160">
        <v>25</v>
      </c>
      <c r="H219" s="156" t="s">
        <v>20</v>
      </c>
      <c r="I219" s="37" t="s">
        <v>77</v>
      </c>
      <c r="J219" s="29" t="s">
        <v>77</v>
      </c>
      <c r="K219" s="38">
        <v>225</v>
      </c>
      <c r="L219" s="38">
        <v>225</v>
      </c>
      <c r="M219" s="39">
        <v>15</v>
      </c>
      <c r="N219" s="29">
        <v>46</v>
      </c>
      <c r="O219" s="125" t="s">
        <v>30</v>
      </c>
      <c r="P219" s="126" t="s">
        <v>738</v>
      </c>
      <c r="Q219" s="38" t="s">
        <v>737</v>
      </c>
      <c r="R219" s="38" t="s">
        <v>737</v>
      </c>
      <c r="S219" s="38" t="s">
        <v>737</v>
      </c>
      <c r="T219" s="41" t="s">
        <v>737</v>
      </c>
      <c r="U219" s="127" t="s">
        <v>737</v>
      </c>
      <c r="V219" s="135">
        <v>6224009300457</v>
      </c>
      <c r="W219" s="44" t="s">
        <v>51</v>
      </c>
      <c r="X219" s="42">
        <v>12</v>
      </c>
      <c r="Y219" s="136">
        <v>6</v>
      </c>
      <c r="Z219" s="133" t="s">
        <v>751</v>
      </c>
      <c r="AA219" s="67">
        <v>144</v>
      </c>
      <c r="AB219" s="35" t="str">
        <f t="shared" si="117"/>
        <v>Adet</v>
      </c>
      <c r="AC219" s="38">
        <v>38.5</v>
      </c>
      <c r="AD219" s="38">
        <v>23.200000000000003</v>
      </c>
      <c r="AE219" s="38">
        <v>23.5</v>
      </c>
      <c r="AF219" s="68">
        <f t="shared" si="134"/>
        <v>2.0990200000000001E-2</v>
      </c>
      <c r="AG219" s="37">
        <f t="shared" si="104"/>
        <v>6.6239999999999997</v>
      </c>
      <c r="AH219" s="114">
        <v>7.51</v>
      </c>
      <c r="AI219" s="118">
        <f t="shared" si="105"/>
        <v>3239.6070547207742</v>
      </c>
      <c r="AJ219" s="29">
        <f t="shared" si="106"/>
        <v>466503.41587979149</v>
      </c>
      <c r="AK219" s="29">
        <f t="shared" si="107"/>
        <v>1333.9558460614953</v>
      </c>
      <c r="AL219" s="29">
        <f t="shared" si="108"/>
        <v>192089.64183285533</v>
      </c>
      <c r="AM219" s="29">
        <f t="shared" si="109"/>
        <v>5240.5408238130176</v>
      </c>
      <c r="AN219" s="30">
        <f t="shared" si="110"/>
        <v>754637.87862907455</v>
      </c>
      <c r="AO219" s="29">
        <f t="shared" si="111"/>
        <v>131.01352059532545</v>
      </c>
      <c r="AP219" s="119">
        <f t="shared" si="112"/>
        <v>18865.946965726864</v>
      </c>
      <c r="AQ219" s="99"/>
      <c r="AR219" s="13">
        <f t="shared" si="113"/>
        <v>0</v>
      </c>
      <c r="AS219" s="11">
        <f t="shared" si="114"/>
        <v>0</v>
      </c>
      <c r="AT219" s="11">
        <f t="shared" si="115"/>
        <v>0</v>
      </c>
      <c r="AU219" s="11">
        <f t="shared" si="116"/>
        <v>0</v>
      </c>
      <c r="AV219" s="19" t="str">
        <f t="shared" si="102"/>
        <v>Adet</v>
      </c>
      <c r="AW219" s="106">
        <f t="shared" si="103"/>
        <v>25</v>
      </c>
      <c r="AX219" s="107">
        <f t="shared" si="135"/>
        <v>0</v>
      </c>
    </row>
    <row r="220" spans="1:64" ht="55.05" customHeight="1" x14ac:dyDescent="0.3">
      <c r="A220" s="25">
        <v>7</v>
      </c>
      <c r="B220" s="34" t="s">
        <v>541</v>
      </c>
      <c r="C220" s="38" t="s">
        <v>539</v>
      </c>
      <c r="D220" s="45" t="s">
        <v>542</v>
      </c>
      <c r="E220" s="154"/>
      <c r="F220" s="159" t="s">
        <v>743</v>
      </c>
      <c r="G220" s="160">
        <v>18</v>
      </c>
      <c r="H220" s="156" t="s">
        <v>20</v>
      </c>
      <c r="I220" s="37" t="s">
        <v>77</v>
      </c>
      <c r="J220" s="29" t="s">
        <v>77</v>
      </c>
      <c r="K220" s="38">
        <v>225</v>
      </c>
      <c r="L220" s="38">
        <v>150</v>
      </c>
      <c r="M220" s="39">
        <v>20</v>
      </c>
      <c r="N220" s="29">
        <v>30</v>
      </c>
      <c r="O220" s="125" t="s">
        <v>30</v>
      </c>
      <c r="P220" s="126" t="s">
        <v>738</v>
      </c>
      <c r="Q220" s="38" t="s">
        <v>737</v>
      </c>
      <c r="R220" s="38" t="s">
        <v>737</v>
      </c>
      <c r="S220" s="38" t="s">
        <v>737</v>
      </c>
      <c r="T220" s="41" t="s">
        <v>737</v>
      </c>
      <c r="U220" s="127" t="s">
        <v>737</v>
      </c>
      <c r="V220" s="135">
        <v>6224009300471</v>
      </c>
      <c r="W220" s="44" t="s">
        <v>51</v>
      </c>
      <c r="X220" s="42">
        <v>12</v>
      </c>
      <c r="Y220" s="136">
        <v>6</v>
      </c>
      <c r="Z220" s="133" t="s">
        <v>751</v>
      </c>
      <c r="AA220" s="67">
        <v>72</v>
      </c>
      <c r="AB220" s="35" t="str">
        <f t="shared" si="117"/>
        <v>Adet</v>
      </c>
      <c r="AC220" s="38">
        <v>23.200000000000003</v>
      </c>
      <c r="AD220" s="38">
        <v>15</v>
      </c>
      <c r="AE220" s="38">
        <v>17.2</v>
      </c>
      <c r="AF220" s="68">
        <f t="shared" si="134"/>
        <v>5.9856000000000006E-3</v>
      </c>
      <c r="AG220" s="37">
        <f t="shared" si="104"/>
        <v>2.16</v>
      </c>
      <c r="AH220" s="114">
        <v>2.242</v>
      </c>
      <c r="AI220" s="118">
        <f t="shared" si="105"/>
        <v>11360.59877038225</v>
      </c>
      <c r="AJ220" s="29">
        <f t="shared" si="106"/>
        <v>817963.11146752199</v>
      </c>
      <c r="AK220" s="29">
        <f t="shared" si="107"/>
        <v>4677.8936113338677</v>
      </c>
      <c r="AL220" s="29">
        <f t="shared" si="108"/>
        <v>336808.34001603851</v>
      </c>
      <c r="AM220" s="29">
        <f t="shared" si="109"/>
        <v>18377.43918738305</v>
      </c>
      <c r="AN220" s="30">
        <f t="shared" si="110"/>
        <v>1323175.6214915796</v>
      </c>
      <c r="AO220" s="29">
        <f t="shared" si="111"/>
        <v>459.43597968457624</v>
      </c>
      <c r="AP220" s="119">
        <f t="shared" si="112"/>
        <v>33079.390537289488</v>
      </c>
      <c r="AQ220" s="99"/>
      <c r="AR220" s="13">
        <f t="shared" si="113"/>
        <v>0</v>
      </c>
      <c r="AS220" s="11">
        <f t="shared" si="114"/>
        <v>0</v>
      </c>
      <c r="AT220" s="11">
        <f t="shared" si="115"/>
        <v>0</v>
      </c>
      <c r="AU220" s="11">
        <f t="shared" si="116"/>
        <v>0</v>
      </c>
      <c r="AV220" s="19" t="str">
        <f t="shared" si="102"/>
        <v>Adet</v>
      </c>
      <c r="AW220" s="106">
        <f t="shared" si="103"/>
        <v>18</v>
      </c>
      <c r="AX220" s="107">
        <f t="shared" si="135"/>
        <v>0</v>
      </c>
    </row>
    <row r="221" spans="1:64" ht="55.05" customHeight="1" x14ac:dyDescent="0.3">
      <c r="A221" s="25">
        <v>8</v>
      </c>
      <c r="B221" s="34" t="s">
        <v>543</v>
      </c>
      <c r="C221" s="38" t="s">
        <v>539</v>
      </c>
      <c r="D221" s="45" t="s">
        <v>544</v>
      </c>
      <c r="E221" s="154"/>
      <c r="F221" s="159" t="s">
        <v>743</v>
      </c>
      <c r="G221" s="160">
        <v>24</v>
      </c>
      <c r="H221" s="156" t="s">
        <v>20</v>
      </c>
      <c r="I221" s="37" t="s">
        <v>77</v>
      </c>
      <c r="J221" s="29" t="s">
        <v>77</v>
      </c>
      <c r="K221" s="38">
        <v>255</v>
      </c>
      <c r="L221" s="38">
        <v>180</v>
      </c>
      <c r="M221" s="39">
        <v>25</v>
      </c>
      <c r="N221" s="29">
        <v>46</v>
      </c>
      <c r="O221" s="125" t="s">
        <v>30</v>
      </c>
      <c r="P221" s="126" t="s">
        <v>738</v>
      </c>
      <c r="Q221" s="38" t="s">
        <v>737</v>
      </c>
      <c r="R221" s="38" t="s">
        <v>737</v>
      </c>
      <c r="S221" s="38" t="s">
        <v>737</v>
      </c>
      <c r="T221" s="41" t="s">
        <v>737</v>
      </c>
      <c r="U221" s="127" t="s">
        <v>737</v>
      </c>
      <c r="V221" s="135">
        <v>6224009300488</v>
      </c>
      <c r="W221" s="44" t="s">
        <v>51</v>
      </c>
      <c r="X221" s="42">
        <v>12</v>
      </c>
      <c r="Y221" s="136">
        <v>6</v>
      </c>
      <c r="Z221" s="133" t="s">
        <v>751</v>
      </c>
      <c r="AA221" s="67">
        <v>72</v>
      </c>
      <c r="AB221" s="35" t="str">
        <f t="shared" si="117"/>
        <v>Adet</v>
      </c>
      <c r="AC221" s="38">
        <v>26.200000000000003</v>
      </c>
      <c r="AD221" s="38">
        <v>22.400000000000002</v>
      </c>
      <c r="AE221" s="38">
        <v>18.099999999999998</v>
      </c>
      <c r="AF221" s="68">
        <f t="shared" si="134"/>
        <v>1.0622528000000001E-2</v>
      </c>
      <c r="AG221" s="37">
        <f t="shared" si="104"/>
        <v>3.3119999999999998</v>
      </c>
      <c r="AH221" s="114">
        <v>3.5569999999999999</v>
      </c>
      <c r="AI221" s="118">
        <f t="shared" si="105"/>
        <v>6401.4893629840271</v>
      </c>
      <c r="AJ221" s="29">
        <f t="shared" si="106"/>
        <v>460907.23413484998</v>
      </c>
      <c r="AK221" s="29">
        <f t="shared" si="107"/>
        <v>2635.907384758129</v>
      </c>
      <c r="AL221" s="29">
        <f t="shared" si="108"/>
        <v>189785.33170258527</v>
      </c>
      <c r="AM221" s="29">
        <f t="shared" si="109"/>
        <v>10355.350440121221</v>
      </c>
      <c r="AN221" s="30">
        <f t="shared" si="110"/>
        <v>745585.23168872797</v>
      </c>
      <c r="AO221" s="29">
        <f t="shared" si="111"/>
        <v>258.88376100303054</v>
      </c>
      <c r="AP221" s="119">
        <f t="shared" si="112"/>
        <v>18639.630792218199</v>
      </c>
      <c r="AQ221" s="99"/>
      <c r="AR221" s="13">
        <f t="shared" si="113"/>
        <v>0</v>
      </c>
      <c r="AS221" s="11">
        <f t="shared" si="114"/>
        <v>0</v>
      </c>
      <c r="AT221" s="11">
        <f t="shared" si="115"/>
        <v>0</v>
      </c>
      <c r="AU221" s="11">
        <f t="shared" si="116"/>
        <v>0</v>
      </c>
      <c r="AV221" s="19" t="str">
        <f t="shared" si="102"/>
        <v>Adet</v>
      </c>
      <c r="AW221" s="106">
        <f t="shared" si="103"/>
        <v>24</v>
      </c>
      <c r="AX221" s="107">
        <f t="shared" si="135"/>
        <v>0</v>
      </c>
    </row>
    <row r="222" spans="1:64" ht="55.05" customHeight="1" x14ac:dyDescent="0.3">
      <c r="A222" s="25">
        <v>9</v>
      </c>
      <c r="B222" s="34" t="s">
        <v>545</v>
      </c>
      <c r="C222" s="38" t="s">
        <v>539</v>
      </c>
      <c r="D222" s="45" t="s">
        <v>546</v>
      </c>
      <c r="E222" s="154"/>
      <c r="F222" s="159" t="s">
        <v>743</v>
      </c>
      <c r="G222" s="160">
        <v>29</v>
      </c>
      <c r="H222" s="156" t="s">
        <v>20</v>
      </c>
      <c r="I222" s="37" t="s">
        <v>77</v>
      </c>
      <c r="J222" s="29" t="s">
        <v>77</v>
      </c>
      <c r="K222" s="38">
        <v>285</v>
      </c>
      <c r="L222" s="38">
        <v>205</v>
      </c>
      <c r="M222" s="39">
        <v>25</v>
      </c>
      <c r="N222" s="29">
        <v>61</v>
      </c>
      <c r="O222" s="125" t="s">
        <v>30</v>
      </c>
      <c r="P222" s="126" t="s">
        <v>737</v>
      </c>
      <c r="Q222" s="38" t="s">
        <v>737</v>
      </c>
      <c r="R222" s="38" t="s">
        <v>737</v>
      </c>
      <c r="S222" s="38" t="s">
        <v>737</v>
      </c>
      <c r="T222" s="41" t="s">
        <v>737</v>
      </c>
      <c r="U222" s="127" t="s">
        <v>737</v>
      </c>
      <c r="V222" s="135">
        <v>6224009300495</v>
      </c>
      <c r="W222" s="44" t="s">
        <v>51</v>
      </c>
      <c r="X222" s="42">
        <v>12</v>
      </c>
      <c r="Y222" s="136">
        <v>6</v>
      </c>
      <c r="Z222" s="133" t="s">
        <v>751</v>
      </c>
      <c r="AA222" s="67">
        <v>72</v>
      </c>
      <c r="AB222" s="35" t="str">
        <f t="shared" si="117"/>
        <v>Adet</v>
      </c>
      <c r="AC222" s="38">
        <v>28.799999999999997</v>
      </c>
      <c r="AD222" s="38">
        <v>21</v>
      </c>
      <c r="AE222" s="38">
        <v>25.1</v>
      </c>
      <c r="AF222" s="68">
        <f t="shared" si="134"/>
        <v>1.518048E-2</v>
      </c>
      <c r="AG222" s="37">
        <f t="shared" si="104"/>
        <v>4.3919999999999995</v>
      </c>
      <c r="AH222" s="114">
        <v>4.8339999999999996</v>
      </c>
      <c r="AI222" s="118">
        <f t="shared" si="105"/>
        <v>4479.4367503530848</v>
      </c>
      <c r="AJ222" s="29">
        <f t="shared" si="106"/>
        <v>322519.44602542208</v>
      </c>
      <c r="AK222" s="29">
        <f t="shared" si="107"/>
        <v>1844.473956027741</v>
      </c>
      <c r="AL222" s="29">
        <f t="shared" si="108"/>
        <v>132802.12483399734</v>
      </c>
      <c r="AM222" s="29">
        <f t="shared" si="109"/>
        <v>7246.1476843946966</v>
      </c>
      <c r="AN222" s="30">
        <f t="shared" si="110"/>
        <v>521722.63327641814</v>
      </c>
      <c r="AO222" s="29">
        <f t="shared" si="111"/>
        <v>181.15369210986742</v>
      </c>
      <c r="AP222" s="119">
        <f t="shared" si="112"/>
        <v>13043.065831910455</v>
      </c>
      <c r="AQ222" s="99"/>
      <c r="AR222" s="13">
        <f t="shared" si="113"/>
        <v>0</v>
      </c>
      <c r="AS222" s="11">
        <f t="shared" si="114"/>
        <v>0</v>
      </c>
      <c r="AT222" s="11">
        <f t="shared" si="115"/>
        <v>0</v>
      </c>
      <c r="AU222" s="11">
        <f t="shared" si="116"/>
        <v>0</v>
      </c>
      <c r="AV222" s="19" t="str">
        <f t="shared" si="102"/>
        <v>Adet</v>
      </c>
      <c r="AW222" s="106">
        <f t="shared" si="103"/>
        <v>29</v>
      </c>
      <c r="AX222" s="107">
        <f t="shared" si="135"/>
        <v>0</v>
      </c>
    </row>
    <row r="223" spans="1:64" ht="55.05" customHeight="1" x14ac:dyDescent="0.3">
      <c r="A223" s="25">
        <v>10</v>
      </c>
      <c r="B223" s="34" t="s">
        <v>547</v>
      </c>
      <c r="C223" s="38" t="s">
        <v>539</v>
      </c>
      <c r="D223" s="45" t="s">
        <v>548</v>
      </c>
      <c r="E223" s="154"/>
      <c r="F223" s="159" t="s">
        <v>743</v>
      </c>
      <c r="G223" s="160">
        <v>36</v>
      </c>
      <c r="H223" s="156" t="s">
        <v>20</v>
      </c>
      <c r="I223" s="37" t="s">
        <v>77</v>
      </c>
      <c r="J223" s="29" t="s">
        <v>77</v>
      </c>
      <c r="K223" s="38">
        <v>315</v>
      </c>
      <c r="L223" s="38">
        <v>235</v>
      </c>
      <c r="M223" s="39">
        <v>25</v>
      </c>
      <c r="N223" s="29">
        <v>81</v>
      </c>
      <c r="O223" s="125" t="s">
        <v>30</v>
      </c>
      <c r="P223" s="126" t="s">
        <v>737</v>
      </c>
      <c r="Q223" s="38" t="s">
        <v>737</v>
      </c>
      <c r="R223" s="38" t="s">
        <v>737</v>
      </c>
      <c r="S223" s="38" t="s">
        <v>737</v>
      </c>
      <c r="T223" s="41" t="s">
        <v>737</v>
      </c>
      <c r="U223" s="127" t="s">
        <v>737</v>
      </c>
      <c r="V223" s="135">
        <v>6224009300501</v>
      </c>
      <c r="W223" s="44" t="s">
        <v>51</v>
      </c>
      <c r="X223" s="42">
        <v>12</v>
      </c>
      <c r="Y223" s="136">
        <v>6</v>
      </c>
      <c r="Z223" s="133" t="s">
        <v>751</v>
      </c>
      <c r="AA223" s="67">
        <v>72</v>
      </c>
      <c r="AB223" s="35" t="str">
        <f t="shared" si="117"/>
        <v>Adet</v>
      </c>
      <c r="AC223" s="38">
        <v>32</v>
      </c>
      <c r="AD223" s="38">
        <v>24</v>
      </c>
      <c r="AE223" s="38">
        <v>26</v>
      </c>
      <c r="AF223" s="68">
        <f t="shared" si="134"/>
        <v>1.9968E-2</v>
      </c>
      <c r="AG223" s="37">
        <f t="shared" si="104"/>
        <v>5.8319999999999999</v>
      </c>
      <c r="AH223" s="114">
        <v>6.8479999999999999</v>
      </c>
      <c r="AI223" s="118">
        <f t="shared" si="105"/>
        <v>3405.4487179487178</v>
      </c>
      <c r="AJ223" s="29">
        <f t="shared" si="106"/>
        <v>245192.30769230769</v>
      </c>
      <c r="AK223" s="29">
        <f t="shared" si="107"/>
        <v>1402.2435897435898</v>
      </c>
      <c r="AL223" s="29">
        <f t="shared" si="108"/>
        <v>100961.53846153847</v>
      </c>
      <c r="AM223" s="29">
        <f t="shared" si="109"/>
        <v>5508.8141025641025</v>
      </c>
      <c r="AN223" s="30">
        <f t="shared" si="110"/>
        <v>396634.61538461538</v>
      </c>
      <c r="AO223" s="29">
        <f t="shared" si="111"/>
        <v>137.72035256410257</v>
      </c>
      <c r="AP223" s="119">
        <f t="shared" si="112"/>
        <v>9915.8653846153848</v>
      </c>
      <c r="AQ223" s="99"/>
      <c r="AR223" s="13">
        <f t="shared" si="113"/>
        <v>0</v>
      </c>
      <c r="AS223" s="11">
        <f t="shared" si="114"/>
        <v>0</v>
      </c>
      <c r="AT223" s="11">
        <f t="shared" si="115"/>
        <v>0</v>
      </c>
      <c r="AU223" s="11">
        <f t="shared" si="116"/>
        <v>0</v>
      </c>
      <c r="AV223" s="19" t="str">
        <f t="shared" si="102"/>
        <v>Adet</v>
      </c>
      <c r="AW223" s="106">
        <f t="shared" si="103"/>
        <v>36</v>
      </c>
      <c r="AX223" s="107">
        <f t="shared" si="135"/>
        <v>0</v>
      </c>
    </row>
    <row r="224" spans="1:64" ht="55.05" customHeight="1" x14ac:dyDescent="0.3">
      <c r="A224" s="25">
        <v>11</v>
      </c>
      <c r="B224" s="34" t="s">
        <v>549</v>
      </c>
      <c r="C224" s="38" t="s">
        <v>539</v>
      </c>
      <c r="D224" s="45" t="s">
        <v>550</v>
      </c>
      <c r="E224" s="154"/>
      <c r="F224" s="159" t="s">
        <v>743</v>
      </c>
      <c r="G224" s="160">
        <v>40</v>
      </c>
      <c r="H224" s="156" t="s">
        <v>20</v>
      </c>
      <c r="I224" s="37" t="s">
        <v>77</v>
      </c>
      <c r="J224" s="29" t="s">
        <v>77</v>
      </c>
      <c r="K224" s="38">
        <v>345</v>
      </c>
      <c r="L224" s="38">
        <v>265</v>
      </c>
      <c r="M224" s="39">
        <v>25</v>
      </c>
      <c r="N224" s="29">
        <v>122</v>
      </c>
      <c r="O224" s="125" t="s">
        <v>30</v>
      </c>
      <c r="P224" s="126" t="s">
        <v>737</v>
      </c>
      <c r="Q224" s="38" t="s">
        <v>737</v>
      </c>
      <c r="R224" s="38" t="s">
        <v>737</v>
      </c>
      <c r="S224" s="38" t="s">
        <v>737</v>
      </c>
      <c r="T224" s="41" t="s">
        <v>737</v>
      </c>
      <c r="U224" s="127" t="s">
        <v>737</v>
      </c>
      <c r="V224" s="135">
        <v>6224009300518</v>
      </c>
      <c r="W224" s="44" t="s">
        <v>51</v>
      </c>
      <c r="X224" s="42">
        <v>12</v>
      </c>
      <c r="Y224" s="136">
        <v>6</v>
      </c>
      <c r="Z224" s="133" t="s">
        <v>751</v>
      </c>
      <c r="AA224" s="67">
        <v>72</v>
      </c>
      <c r="AB224" s="35" t="str">
        <f t="shared" si="117"/>
        <v>Adet</v>
      </c>
      <c r="AC224" s="38">
        <v>34.5</v>
      </c>
      <c r="AD224" s="38">
        <v>27</v>
      </c>
      <c r="AE224" s="38">
        <v>28.7</v>
      </c>
      <c r="AF224" s="68">
        <f t="shared" si="134"/>
        <v>2.6734049999999999E-2</v>
      </c>
      <c r="AG224" s="37">
        <f t="shared" si="104"/>
        <v>8.7839999999999989</v>
      </c>
      <c r="AH224" s="114">
        <v>8.9009999999999998</v>
      </c>
      <c r="AI224" s="118">
        <f t="shared" si="105"/>
        <v>2543.572709709154</v>
      </c>
      <c r="AJ224" s="29">
        <f t="shared" si="106"/>
        <v>183137.23509905909</v>
      </c>
      <c r="AK224" s="29">
        <f t="shared" si="107"/>
        <v>1047.3534687037693</v>
      </c>
      <c r="AL224" s="29">
        <f t="shared" si="108"/>
        <v>75409.449746671395</v>
      </c>
      <c r="AM224" s="29">
        <f t="shared" si="109"/>
        <v>4114.602912764808</v>
      </c>
      <c r="AN224" s="30">
        <f t="shared" si="110"/>
        <v>296251.40971906617</v>
      </c>
      <c r="AO224" s="29">
        <f t="shared" si="111"/>
        <v>102.86507281912019</v>
      </c>
      <c r="AP224" s="119">
        <f t="shared" si="112"/>
        <v>7406.2852429766535</v>
      </c>
      <c r="AQ224" s="99"/>
      <c r="AR224" s="13">
        <f t="shared" si="113"/>
        <v>0</v>
      </c>
      <c r="AS224" s="11">
        <f t="shared" si="114"/>
        <v>0</v>
      </c>
      <c r="AT224" s="11">
        <f t="shared" si="115"/>
        <v>0</v>
      </c>
      <c r="AU224" s="11">
        <f t="shared" si="116"/>
        <v>0</v>
      </c>
      <c r="AV224" s="19" t="str">
        <f t="shared" si="102"/>
        <v>Adet</v>
      </c>
      <c r="AW224" s="106">
        <f t="shared" si="103"/>
        <v>40</v>
      </c>
      <c r="AX224" s="107">
        <f t="shared" si="135"/>
        <v>0</v>
      </c>
    </row>
    <row r="225" spans="1:50" ht="55.05" customHeight="1" x14ac:dyDescent="0.3">
      <c r="A225" s="25">
        <v>12</v>
      </c>
      <c r="B225" s="34" t="s">
        <v>551</v>
      </c>
      <c r="C225" s="38" t="s">
        <v>552</v>
      </c>
      <c r="D225" s="45" t="s">
        <v>553</v>
      </c>
      <c r="E225" s="154"/>
      <c r="F225" s="159" t="s">
        <v>743</v>
      </c>
      <c r="G225" s="160">
        <v>156</v>
      </c>
      <c r="H225" s="156" t="s">
        <v>20</v>
      </c>
      <c r="I225" s="37" t="s">
        <v>77</v>
      </c>
      <c r="J225" s="29" t="s">
        <v>77</v>
      </c>
      <c r="K225" s="38">
        <v>390</v>
      </c>
      <c r="L225" s="38">
        <v>220</v>
      </c>
      <c r="M225" s="39">
        <v>55</v>
      </c>
      <c r="N225" s="29">
        <v>479</v>
      </c>
      <c r="O225" s="124" t="s">
        <v>30</v>
      </c>
      <c r="P225" s="126" t="s">
        <v>737</v>
      </c>
      <c r="Q225" s="38" t="s">
        <v>737</v>
      </c>
      <c r="R225" s="38" t="s">
        <v>737</v>
      </c>
      <c r="S225" s="38" t="s">
        <v>77</v>
      </c>
      <c r="T225" s="41" t="s">
        <v>737</v>
      </c>
      <c r="U225" s="127" t="s">
        <v>737</v>
      </c>
      <c r="V225" s="135">
        <v>6224009300624</v>
      </c>
      <c r="W225" s="44" t="s">
        <v>51</v>
      </c>
      <c r="X225" s="42">
        <v>0</v>
      </c>
      <c r="Y225" s="136">
        <v>12</v>
      </c>
      <c r="Z225" s="133" t="s">
        <v>751</v>
      </c>
      <c r="AA225" s="67">
        <v>12</v>
      </c>
      <c r="AB225" s="35" t="str">
        <f t="shared" si="117"/>
        <v>Adet</v>
      </c>
      <c r="AC225" s="38">
        <v>44.5</v>
      </c>
      <c r="AD225" s="38">
        <v>39</v>
      </c>
      <c r="AE225" s="38">
        <v>29.5</v>
      </c>
      <c r="AF225" s="68">
        <f t="shared" si="134"/>
        <v>5.119725E-2</v>
      </c>
      <c r="AG225" s="37">
        <f t="shared" si="104"/>
        <v>5.7479999999999993</v>
      </c>
      <c r="AH225" s="114">
        <v>2.67</v>
      </c>
      <c r="AI225" s="118">
        <f t="shared" si="105"/>
        <v>1328.196338670534</v>
      </c>
      <c r="AJ225" s="29">
        <f t="shared" si="106"/>
        <v>15938.356064046409</v>
      </c>
      <c r="AK225" s="29">
        <f t="shared" si="107"/>
        <v>546.90437474669045</v>
      </c>
      <c r="AL225" s="29">
        <f t="shared" si="108"/>
        <v>6562.8524969602859</v>
      </c>
      <c r="AM225" s="29">
        <f t="shared" si="109"/>
        <v>2148.5529007905698</v>
      </c>
      <c r="AN225" s="30">
        <f t="shared" si="110"/>
        <v>25782.634809486837</v>
      </c>
      <c r="AO225" s="29">
        <f t="shared" si="111"/>
        <v>53.713822519764243</v>
      </c>
      <c r="AP225" s="119">
        <f t="shared" si="112"/>
        <v>644.56587023717088</v>
      </c>
      <c r="AQ225" s="99"/>
      <c r="AR225" s="13">
        <f t="shared" si="113"/>
        <v>0</v>
      </c>
      <c r="AS225" s="11">
        <f t="shared" si="114"/>
        <v>0</v>
      </c>
      <c r="AT225" s="11">
        <f t="shared" si="115"/>
        <v>0</v>
      </c>
      <c r="AU225" s="11">
        <f t="shared" si="116"/>
        <v>0</v>
      </c>
      <c r="AV225" s="19" t="str">
        <f t="shared" si="102"/>
        <v>Adet</v>
      </c>
      <c r="AW225" s="106">
        <f t="shared" si="103"/>
        <v>156</v>
      </c>
      <c r="AX225" s="107">
        <f t="shared" si="135"/>
        <v>0</v>
      </c>
    </row>
    <row r="226" spans="1:50" ht="55.05" customHeight="1" x14ac:dyDescent="0.3">
      <c r="A226" s="25">
        <v>13</v>
      </c>
      <c r="B226" s="34" t="s">
        <v>554</v>
      </c>
      <c r="C226" s="38" t="s">
        <v>555</v>
      </c>
      <c r="D226" s="45" t="s">
        <v>556</v>
      </c>
      <c r="E226" s="154"/>
      <c r="F226" s="159" t="s">
        <v>743</v>
      </c>
      <c r="G226" s="160">
        <v>42</v>
      </c>
      <c r="H226" s="156" t="s">
        <v>20</v>
      </c>
      <c r="I226" s="37" t="s">
        <v>77</v>
      </c>
      <c r="J226" s="29" t="s">
        <v>77</v>
      </c>
      <c r="K226" s="38">
        <v>325</v>
      </c>
      <c r="L226" s="38">
        <v>145</v>
      </c>
      <c r="M226" s="39">
        <v>40</v>
      </c>
      <c r="N226" s="29">
        <v>95</v>
      </c>
      <c r="O226" s="125" t="s">
        <v>30</v>
      </c>
      <c r="P226" s="126" t="s">
        <v>737</v>
      </c>
      <c r="Q226" s="38" t="s">
        <v>737</v>
      </c>
      <c r="R226" s="38" t="s">
        <v>737</v>
      </c>
      <c r="S226" s="38" t="s">
        <v>737</v>
      </c>
      <c r="T226" s="41" t="s">
        <v>77</v>
      </c>
      <c r="U226" s="127" t="s">
        <v>77</v>
      </c>
      <c r="V226" s="135">
        <v>6224008616115</v>
      </c>
      <c r="W226" s="44" t="s">
        <v>53</v>
      </c>
      <c r="X226" s="42">
        <v>0</v>
      </c>
      <c r="Y226" s="136">
        <v>24</v>
      </c>
      <c r="Z226" s="133" t="s">
        <v>751</v>
      </c>
      <c r="AA226" s="67">
        <v>24</v>
      </c>
      <c r="AB226" s="35" t="str">
        <f t="shared" si="117"/>
        <v>Adet</v>
      </c>
      <c r="AC226" s="38">
        <v>44.5</v>
      </c>
      <c r="AD226" s="38">
        <v>34.5</v>
      </c>
      <c r="AE226" s="38">
        <v>28.000000000000004</v>
      </c>
      <c r="AF226" s="68">
        <f t="shared" si="134"/>
        <v>4.2987000000000004E-2</v>
      </c>
      <c r="AG226" s="37">
        <f t="shared" si="104"/>
        <v>2.2800000000000002</v>
      </c>
      <c r="AH226" s="114">
        <v>3.65</v>
      </c>
      <c r="AI226" s="118">
        <f t="shared" si="105"/>
        <v>1581.8735896899061</v>
      </c>
      <c r="AJ226" s="29">
        <f t="shared" si="106"/>
        <v>37964.966152557747</v>
      </c>
      <c r="AK226" s="29">
        <f t="shared" si="107"/>
        <v>651.35971340172603</v>
      </c>
      <c r="AL226" s="29">
        <f t="shared" si="108"/>
        <v>15632.633121641426</v>
      </c>
      <c r="AM226" s="29">
        <f t="shared" si="109"/>
        <v>2558.9131597924952</v>
      </c>
      <c r="AN226" s="30">
        <f t="shared" si="110"/>
        <v>61413.915835019885</v>
      </c>
      <c r="AO226" s="29">
        <f t="shared" si="111"/>
        <v>63.972828994812382</v>
      </c>
      <c r="AP226" s="119">
        <f t="shared" si="112"/>
        <v>1535.3478958754972</v>
      </c>
      <c r="AQ226" s="99"/>
      <c r="AR226" s="13">
        <f t="shared" si="113"/>
        <v>0</v>
      </c>
      <c r="AS226" s="11">
        <f t="shared" si="114"/>
        <v>0</v>
      </c>
      <c r="AT226" s="11">
        <f t="shared" si="115"/>
        <v>0</v>
      </c>
      <c r="AU226" s="11">
        <f t="shared" si="116"/>
        <v>0</v>
      </c>
      <c r="AV226" s="19" t="str">
        <f t="shared" si="102"/>
        <v>Adet</v>
      </c>
      <c r="AW226" s="106">
        <f t="shared" si="103"/>
        <v>42</v>
      </c>
      <c r="AX226" s="107">
        <f t="shared" si="135"/>
        <v>0</v>
      </c>
    </row>
    <row r="227" spans="1:50" ht="55.05" customHeight="1" x14ac:dyDescent="0.3">
      <c r="A227" s="25">
        <v>14</v>
      </c>
      <c r="B227" s="34" t="s">
        <v>557</v>
      </c>
      <c r="C227" s="38" t="s">
        <v>524</v>
      </c>
      <c r="D227" s="45" t="s">
        <v>558</v>
      </c>
      <c r="E227" s="154"/>
      <c r="F227" s="159" t="s">
        <v>743</v>
      </c>
      <c r="G227" s="160">
        <v>130</v>
      </c>
      <c r="H227" s="156" t="s">
        <v>20</v>
      </c>
      <c r="I227" s="37" t="s">
        <v>77</v>
      </c>
      <c r="J227" s="29" t="s">
        <v>77</v>
      </c>
      <c r="K227" s="38">
        <v>310</v>
      </c>
      <c r="L227" s="38">
        <v>310</v>
      </c>
      <c r="M227" s="39">
        <v>130</v>
      </c>
      <c r="N227" s="29">
        <v>282</v>
      </c>
      <c r="O227" s="125" t="s">
        <v>30</v>
      </c>
      <c r="P227" s="126" t="s">
        <v>737</v>
      </c>
      <c r="Q227" s="38" t="s">
        <v>737</v>
      </c>
      <c r="R227" s="38" t="s">
        <v>737</v>
      </c>
      <c r="S227" s="38" t="s">
        <v>737</v>
      </c>
      <c r="T227" s="41" t="s">
        <v>77</v>
      </c>
      <c r="U227" s="127" t="s">
        <v>77</v>
      </c>
      <c r="V227" s="135">
        <v>6224008616085</v>
      </c>
      <c r="W227" s="44" t="s">
        <v>53</v>
      </c>
      <c r="X227" s="42">
        <v>0</v>
      </c>
      <c r="Y227" s="136">
        <v>6</v>
      </c>
      <c r="Z227" s="133" t="s">
        <v>751</v>
      </c>
      <c r="AA227" s="67">
        <v>6</v>
      </c>
      <c r="AB227" s="35" t="str">
        <f t="shared" si="117"/>
        <v>Adet</v>
      </c>
      <c r="AC227" s="38">
        <v>57.4</v>
      </c>
      <c r="AD227" s="38">
        <v>31.4</v>
      </c>
      <c r="AE227" s="38">
        <v>39.5</v>
      </c>
      <c r="AF227" s="68">
        <f t="shared" si="134"/>
        <v>7.1193220000000002E-2</v>
      </c>
      <c r="AG227" s="37">
        <f t="shared" si="104"/>
        <v>1.6919999999999997</v>
      </c>
      <c r="AH227" s="114">
        <v>2.4</v>
      </c>
      <c r="AI227" s="118">
        <f t="shared" si="105"/>
        <v>955.14713339275841</v>
      </c>
      <c r="AJ227" s="29">
        <f t="shared" si="106"/>
        <v>5730.8828003565504</v>
      </c>
      <c r="AK227" s="29">
        <f t="shared" si="107"/>
        <v>393.29587845584172</v>
      </c>
      <c r="AL227" s="29">
        <f t="shared" si="108"/>
        <v>2359.7752707350501</v>
      </c>
      <c r="AM227" s="29">
        <f t="shared" si="109"/>
        <v>1545.0909510765209</v>
      </c>
      <c r="AN227" s="30">
        <f t="shared" si="110"/>
        <v>9270.5457064591246</v>
      </c>
      <c r="AO227" s="29">
        <f t="shared" si="111"/>
        <v>38.627273776913029</v>
      </c>
      <c r="AP227" s="119">
        <f t="shared" si="112"/>
        <v>231.76364266147817</v>
      </c>
      <c r="AQ227" s="99"/>
      <c r="AR227" s="13">
        <f t="shared" si="113"/>
        <v>0</v>
      </c>
      <c r="AS227" s="11">
        <f t="shared" si="114"/>
        <v>0</v>
      </c>
      <c r="AT227" s="11">
        <f t="shared" si="115"/>
        <v>0</v>
      </c>
      <c r="AU227" s="11">
        <f t="shared" si="116"/>
        <v>0</v>
      </c>
      <c r="AV227" s="19" t="str">
        <f t="shared" si="102"/>
        <v>Adet</v>
      </c>
      <c r="AW227" s="106">
        <f t="shared" si="103"/>
        <v>130</v>
      </c>
      <c r="AX227" s="107">
        <f t="shared" si="135"/>
        <v>0</v>
      </c>
    </row>
    <row r="228" spans="1:50" ht="55.05" customHeight="1" x14ac:dyDescent="0.3">
      <c r="A228" s="25">
        <v>15</v>
      </c>
      <c r="B228" s="34" t="s">
        <v>559</v>
      </c>
      <c r="C228" s="38" t="s">
        <v>533</v>
      </c>
      <c r="D228" s="45" t="s">
        <v>560</v>
      </c>
      <c r="E228" s="154"/>
      <c r="F228" s="159" t="s">
        <v>97</v>
      </c>
      <c r="G228" s="160">
        <v>46</v>
      </c>
      <c r="H228" s="156" t="s">
        <v>20</v>
      </c>
      <c r="I228" s="37">
        <v>0.37</v>
      </c>
      <c r="J228" s="29">
        <f>I228*1000</f>
        <v>370</v>
      </c>
      <c r="K228" s="38">
        <v>125</v>
      </c>
      <c r="L228" s="38">
        <v>125</v>
      </c>
      <c r="M228" s="39">
        <v>60</v>
      </c>
      <c r="N228" s="29">
        <v>104</v>
      </c>
      <c r="O228" s="125" t="s">
        <v>30</v>
      </c>
      <c r="P228" s="126" t="s">
        <v>738</v>
      </c>
      <c r="Q228" s="38" t="s">
        <v>737</v>
      </c>
      <c r="R228" s="38" t="s">
        <v>737</v>
      </c>
      <c r="S228" s="38" t="s">
        <v>737</v>
      </c>
      <c r="T228" s="41" t="s">
        <v>737</v>
      </c>
      <c r="U228" s="127" t="s">
        <v>737</v>
      </c>
      <c r="V228" s="135">
        <v>6224009300044</v>
      </c>
      <c r="W228" s="44" t="s">
        <v>756</v>
      </c>
      <c r="X228" s="42">
        <v>0</v>
      </c>
      <c r="Y228" s="136">
        <v>36</v>
      </c>
      <c r="Z228" s="133" t="s">
        <v>751</v>
      </c>
      <c r="AA228" s="67">
        <v>36</v>
      </c>
      <c r="AB228" s="35" t="str">
        <f t="shared" si="117"/>
        <v>Set</v>
      </c>
      <c r="AC228" s="38">
        <v>38</v>
      </c>
      <c r="AD228" s="38">
        <v>25.5</v>
      </c>
      <c r="AE228" s="38">
        <v>31.5</v>
      </c>
      <c r="AF228" s="68">
        <f t="shared" si="134"/>
        <v>3.0523499999999999E-2</v>
      </c>
      <c r="AG228" s="37">
        <f t="shared" si="104"/>
        <v>3.7439999999999998</v>
      </c>
      <c r="AH228" s="114">
        <v>4.0999999999999996</v>
      </c>
      <c r="AI228" s="118">
        <f t="shared" si="105"/>
        <v>2227.7917014759123</v>
      </c>
      <c r="AJ228" s="29">
        <f t="shared" si="106"/>
        <v>80200.501253132839</v>
      </c>
      <c r="AK228" s="29">
        <f t="shared" si="107"/>
        <v>917.32599472537561</v>
      </c>
      <c r="AL228" s="29">
        <f t="shared" si="108"/>
        <v>33023.735810113525</v>
      </c>
      <c r="AM228" s="29">
        <f t="shared" si="109"/>
        <v>3603.7806935639755</v>
      </c>
      <c r="AN228" s="30">
        <f t="shared" si="110"/>
        <v>129736.10496830312</v>
      </c>
      <c r="AO228" s="29">
        <f t="shared" si="111"/>
        <v>90.094517339099383</v>
      </c>
      <c r="AP228" s="119">
        <f t="shared" si="112"/>
        <v>3243.4026242075779</v>
      </c>
      <c r="AQ228" s="99"/>
      <c r="AR228" s="13">
        <f t="shared" si="113"/>
        <v>0</v>
      </c>
      <c r="AS228" s="11">
        <f t="shared" si="114"/>
        <v>0</v>
      </c>
      <c r="AT228" s="11">
        <f t="shared" si="115"/>
        <v>0</v>
      </c>
      <c r="AU228" s="11">
        <f t="shared" si="116"/>
        <v>0</v>
      </c>
      <c r="AV228" s="19" t="str">
        <f t="shared" si="102"/>
        <v>Set</v>
      </c>
      <c r="AW228" s="106">
        <f t="shared" si="103"/>
        <v>46</v>
      </c>
      <c r="AX228" s="107">
        <f t="shared" si="135"/>
        <v>0</v>
      </c>
    </row>
    <row r="229" spans="1:50" ht="55.05" customHeight="1" x14ac:dyDescent="0.3">
      <c r="A229" s="25">
        <v>16</v>
      </c>
      <c r="B229" s="34" t="s">
        <v>561</v>
      </c>
      <c r="C229" s="38" t="s">
        <v>552</v>
      </c>
      <c r="D229" s="45" t="s">
        <v>562</v>
      </c>
      <c r="E229" s="154"/>
      <c r="F229" s="159" t="s">
        <v>743</v>
      </c>
      <c r="G229" s="160">
        <v>188</v>
      </c>
      <c r="H229" s="156" t="s">
        <v>20</v>
      </c>
      <c r="I229" s="37" t="s">
        <v>77</v>
      </c>
      <c r="J229" s="29" t="s">
        <v>77</v>
      </c>
      <c r="K229" s="38">
        <v>390</v>
      </c>
      <c r="L229" s="38">
        <v>220</v>
      </c>
      <c r="M229" s="39">
        <v>65</v>
      </c>
      <c r="N229" s="29">
        <v>604</v>
      </c>
      <c r="O229" s="124" t="s">
        <v>30</v>
      </c>
      <c r="P229" s="126" t="s">
        <v>77</v>
      </c>
      <c r="Q229" s="38" t="s">
        <v>737</v>
      </c>
      <c r="R229" s="38" t="s">
        <v>737</v>
      </c>
      <c r="S229" s="38" t="s">
        <v>77</v>
      </c>
      <c r="T229" s="41" t="s">
        <v>737</v>
      </c>
      <c r="U229" s="127" t="s">
        <v>737</v>
      </c>
      <c r="V229" s="135">
        <v>6224009300266</v>
      </c>
      <c r="W229" s="44" t="s">
        <v>51</v>
      </c>
      <c r="X229" s="42">
        <v>0</v>
      </c>
      <c r="Y229" s="136">
        <v>12</v>
      </c>
      <c r="Z229" s="133" t="s">
        <v>751</v>
      </c>
      <c r="AA229" s="67">
        <v>12</v>
      </c>
      <c r="AB229" s="35" t="str">
        <f t="shared" si="117"/>
        <v>Adet</v>
      </c>
      <c r="AC229" s="38">
        <v>64.5</v>
      </c>
      <c r="AD229" s="38">
        <v>39.5</v>
      </c>
      <c r="AE229" s="38">
        <v>28.499999999999996</v>
      </c>
      <c r="AF229" s="68">
        <f t="shared" si="134"/>
        <v>7.2610874999999991E-2</v>
      </c>
      <c r="AG229" s="37">
        <f t="shared" si="104"/>
        <v>7.2479999999999993</v>
      </c>
      <c r="AH229" s="114">
        <v>7.3</v>
      </c>
      <c r="AI229" s="118">
        <f t="shared" si="105"/>
        <v>936.49883712322719</v>
      </c>
      <c r="AJ229" s="29">
        <f t="shared" si="106"/>
        <v>11237.986045478727</v>
      </c>
      <c r="AK229" s="29">
        <f t="shared" si="107"/>
        <v>385.61716822721121</v>
      </c>
      <c r="AL229" s="29">
        <f t="shared" si="108"/>
        <v>4627.406018726535</v>
      </c>
      <c r="AM229" s="29">
        <f t="shared" si="109"/>
        <v>1514.9245894640439</v>
      </c>
      <c r="AN229" s="30">
        <f t="shared" si="110"/>
        <v>18179.095073568526</v>
      </c>
      <c r="AO229" s="29">
        <f t="shared" si="111"/>
        <v>37.873114736601096</v>
      </c>
      <c r="AP229" s="119">
        <f t="shared" si="112"/>
        <v>454.47737683921315</v>
      </c>
      <c r="AQ229" s="99"/>
      <c r="AR229" s="13">
        <f t="shared" si="113"/>
        <v>0</v>
      </c>
      <c r="AS229" s="11">
        <f t="shared" si="114"/>
        <v>0</v>
      </c>
      <c r="AT229" s="11">
        <f t="shared" si="115"/>
        <v>0</v>
      </c>
      <c r="AU229" s="11">
        <f t="shared" si="116"/>
        <v>0</v>
      </c>
      <c r="AV229" s="19" t="str">
        <f t="shared" si="102"/>
        <v>Adet</v>
      </c>
      <c r="AW229" s="106">
        <f t="shared" si="103"/>
        <v>188</v>
      </c>
      <c r="AX229" s="107">
        <f t="shared" si="135"/>
        <v>0</v>
      </c>
    </row>
    <row r="230" spans="1:50" ht="55.05" customHeight="1" x14ac:dyDescent="0.3">
      <c r="A230" s="25">
        <v>17</v>
      </c>
      <c r="B230" s="34" t="s">
        <v>563</v>
      </c>
      <c r="C230" s="38" t="s">
        <v>564</v>
      </c>
      <c r="D230" s="45" t="s">
        <v>565</v>
      </c>
      <c r="E230" s="154"/>
      <c r="F230" s="159" t="s">
        <v>743</v>
      </c>
      <c r="G230" s="160">
        <v>17</v>
      </c>
      <c r="H230" s="156" t="s">
        <v>20</v>
      </c>
      <c r="I230" s="37">
        <v>0.2</v>
      </c>
      <c r="J230" s="29">
        <f>I230*1000</f>
        <v>200</v>
      </c>
      <c r="K230" s="38">
        <v>90</v>
      </c>
      <c r="L230" s="38">
        <v>90</v>
      </c>
      <c r="M230" s="39">
        <v>55</v>
      </c>
      <c r="N230" s="29">
        <v>32</v>
      </c>
      <c r="O230" s="125" t="s">
        <v>30</v>
      </c>
      <c r="P230" s="126" t="s">
        <v>737</v>
      </c>
      <c r="Q230" s="38" t="s">
        <v>737</v>
      </c>
      <c r="R230" s="38" t="s">
        <v>737</v>
      </c>
      <c r="S230" s="38" t="s">
        <v>737</v>
      </c>
      <c r="T230" s="41" t="s">
        <v>737</v>
      </c>
      <c r="U230" s="127" t="s">
        <v>737</v>
      </c>
      <c r="V230" s="135">
        <v>6224009300525</v>
      </c>
      <c r="W230" s="44" t="s">
        <v>51</v>
      </c>
      <c r="X230" s="42">
        <v>12</v>
      </c>
      <c r="Y230" s="136">
        <v>12</v>
      </c>
      <c r="Z230" s="133" t="s">
        <v>751</v>
      </c>
      <c r="AA230" s="67">
        <v>144</v>
      </c>
      <c r="AB230" s="35" t="str">
        <f t="shared" si="117"/>
        <v>Adet</v>
      </c>
      <c r="AC230" s="38">
        <v>37.200000000000003</v>
      </c>
      <c r="AD230" s="38">
        <v>28.4</v>
      </c>
      <c r="AE230" s="38">
        <v>21.3</v>
      </c>
      <c r="AF230" s="68">
        <f t="shared" si="134"/>
        <v>2.2503024E-2</v>
      </c>
      <c r="AG230" s="37">
        <f t="shared" si="104"/>
        <v>4.6080000000000005</v>
      </c>
      <c r="AH230" s="114">
        <v>4.9429999999999996</v>
      </c>
      <c r="AI230" s="118">
        <f t="shared" si="105"/>
        <v>3021.8160901397073</v>
      </c>
      <c r="AJ230" s="29">
        <f t="shared" si="106"/>
        <v>435141.51698011783</v>
      </c>
      <c r="AK230" s="29">
        <f t="shared" si="107"/>
        <v>1244.2772135869384</v>
      </c>
      <c r="AL230" s="29">
        <f t="shared" si="108"/>
        <v>179175.91875651912</v>
      </c>
      <c r="AM230" s="29">
        <f t="shared" si="109"/>
        <v>4888.231910520115</v>
      </c>
      <c r="AN230" s="30">
        <f t="shared" si="110"/>
        <v>703905.39511489659</v>
      </c>
      <c r="AO230" s="29">
        <f t="shared" si="111"/>
        <v>122.20579776300288</v>
      </c>
      <c r="AP230" s="119">
        <f t="shared" si="112"/>
        <v>17597.634877872413</v>
      </c>
      <c r="AQ230" s="99"/>
      <c r="AR230" s="13">
        <f t="shared" si="113"/>
        <v>0</v>
      </c>
      <c r="AS230" s="11">
        <f t="shared" si="114"/>
        <v>0</v>
      </c>
      <c r="AT230" s="11">
        <f t="shared" si="115"/>
        <v>0</v>
      </c>
      <c r="AU230" s="11">
        <f t="shared" si="116"/>
        <v>0</v>
      </c>
      <c r="AV230" s="19" t="str">
        <f t="shared" si="102"/>
        <v>Adet</v>
      </c>
      <c r="AW230" s="106">
        <f t="shared" si="103"/>
        <v>17</v>
      </c>
      <c r="AX230" s="107">
        <f t="shared" si="135"/>
        <v>0</v>
      </c>
    </row>
    <row r="231" spans="1:50" ht="55.05" customHeight="1" x14ac:dyDescent="0.3">
      <c r="A231" s="25">
        <v>18</v>
      </c>
      <c r="B231" s="34" t="s">
        <v>566</v>
      </c>
      <c r="C231" s="38" t="s">
        <v>564</v>
      </c>
      <c r="D231" s="45" t="s">
        <v>567</v>
      </c>
      <c r="E231" s="154"/>
      <c r="F231" s="159" t="s">
        <v>743</v>
      </c>
      <c r="G231" s="160">
        <v>17</v>
      </c>
      <c r="H231" s="156" t="s">
        <v>20</v>
      </c>
      <c r="I231" s="37">
        <v>0.2</v>
      </c>
      <c r="J231" s="29">
        <f>I231*1000</f>
        <v>200</v>
      </c>
      <c r="K231" s="38">
        <v>100</v>
      </c>
      <c r="L231" s="38">
        <v>100</v>
      </c>
      <c r="M231" s="39">
        <v>60</v>
      </c>
      <c r="N231" s="29">
        <v>34</v>
      </c>
      <c r="O231" s="125" t="s">
        <v>30</v>
      </c>
      <c r="P231" s="126" t="s">
        <v>738</v>
      </c>
      <c r="Q231" s="38" t="s">
        <v>737</v>
      </c>
      <c r="R231" s="38" t="s">
        <v>737</v>
      </c>
      <c r="S231" s="38" t="s">
        <v>737</v>
      </c>
      <c r="T231" s="41" t="s">
        <v>737</v>
      </c>
      <c r="U231" s="127" t="s">
        <v>737</v>
      </c>
      <c r="V231" s="135">
        <v>6224009300426</v>
      </c>
      <c r="W231" s="44" t="s">
        <v>51</v>
      </c>
      <c r="X231" s="42">
        <v>12</v>
      </c>
      <c r="Y231" s="136">
        <v>12</v>
      </c>
      <c r="Z231" s="133" t="s">
        <v>751</v>
      </c>
      <c r="AA231" s="67">
        <v>144</v>
      </c>
      <c r="AB231" s="35" t="str">
        <f t="shared" si="117"/>
        <v>Adet</v>
      </c>
      <c r="AC231" s="38">
        <v>40</v>
      </c>
      <c r="AD231" s="38">
        <v>30.5</v>
      </c>
      <c r="AE231" s="38">
        <v>24</v>
      </c>
      <c r="AF231" s="68">
        <f t="shared" si="134"/>
        <v>2.928E-2</v>
      </c>
      <c r="AG231" s="37">
        <f t="shared" si="104"/>
        <v>4.8960000000000008</v>
      </c>
      <c r="AH231" s="114">
        <v>5</v>
      </c>
      <c r="AI231" s="118">
        <f t="shared" si="105"/>
        <v>2322.4043715846992</v>
      </c>
      <c r="AJ231" s="29">
        <f t="shared" si="106"/>
        <v>334426.2295081967</v>
      </c>
      <c r="AK231" s="29">
        <f t="shared" si="107"/>
        <v>956.28415300546442</v>
      </c>
      <c r="AL231" s="29">
        <f t="shared" si="108"/>
        <v>137704.91803278687</v>
      </c>
      <c r="AM231" s="29">
        <f t="shared" si="109"/>
        <v>3756.8306010928959</v>
      </c>
      <c r="AN231" s="30">
        <f t="shared" si="110"/>
        <v>540983.60655737703</v>
      </c>
      <c r="AO231" s="29">
        <f t="shared" si="111"/>
        <v>93.920765027322403</v>
      </c>
      <c r="AP231" s="119">
        <f t="shared" si="112"/>
        <v>13524.590163934427</v>
      </c>
      <c r="AQ231" s="99"/>
      <c r="AR231" s="13">
        <f t="shared" si="113"/>
        <v>0</v>
      </c>
      <c r="AS231" s="11">
        <f t="shared" si="114"/>
        <v>0</v>
      </c>
      <c r="AT231" s="11">
        <f t="shared" si="115"/>
        <v>0</v>
      </c>
      <c r="AU231" s="11">
        <f t="shared" si="116"/>
        <v>0</v>
      </c>
      <c r="AV231" s="19" t="str">
        <f t="shared" si="102"/>
        <v>Adet</v>
      </c>
      <c r="AW231" s="106">
        <f t="shared" si="103"/>
        <v>17</v>
      </c>
      <c r="AX231" s="107">
        <f t="shared" si="135"/>
        <v>0</v>
      </c>
    </row>
    <row r="232" spans="1:50" ht="55.05" customHeight="1" x14ac:dyDescent="0.3">
      <c r="A232" s="25">
        <v>19</v>
      </c>
      <c r="B232" s="34" t="s">
        <v>568</v>
      </c>
      <c r="C232" s="38" t="s">
        <v>569</v>
      </c>
      <c r="D232" s="45" t="s">
        <v>570</v>
      </c>
      <c r="E232" s="154"/>
      <c r="F232" s="159" t="s">
        <v>743</v>
      </c>
      <c r="G232" s="160">
        <v>62</v>
      </c>
      <c r="H232" s="156" t="s">
        <v>20</v>
      </c>
      <c r="I232" s="37" t="s">
        <v>77</v>
      </c>
      <c r="J232" s="29" t="s">
        <v>77</v>
      </c>
      <c r="K232" s="38">
        <v>235</v>
      </c>
      <c r="L232" s="38">
        <v>135</v>
      </c>
      <c r="M232" s="39">
        <v>90</v>
      </c>
      <c r="N232" s="29">
        <v>149</v>
      </c>
      <c r="O232" s="124" t="s">
        <v>30</v>
      </c>
      <c r="P232" s="126" t="s">
        <v>77</v>
      </c>
      <c r="Q232" s="38" t="s">
        <v>77</v>
      </c>
      <c r="R232" s="38" t="s">
        <v>77</v>
      </c>
      <c r="S232" s="38" t="s">
        <v>77</v>
      </c>
      <c r="T232" s="41" t="s">
        <v>77</v>
      </c>
      <c r="U232" s="127" t="s">
        <v>77</v>
      </c>
      <c r="V232" s="135">
        <v>6224008616511</v>
      </c>
      <c r="W232" s="44" t="s">
        <v>53</v>
      </c>
      <c r="X232" s="42">
        <v>0</v>
      </c>
      <c r="Y232" s="136">
        <v>24</v>
      </c>
      <c r="Z232" s="133" t="s">
        <v>751</v>
      </c>
      <c r="AA232" s="67">
        <v>24</v>
      </c>
      <c r="AB232" s="35" t="str">
        <f t="shared" ref="AB232:AB257" si="136">F232</f>
        <v>Adet</v>
      </c>
      <c r="AC232" s="38">
        <v>48</v>
      </c>
      <c r="AD232" s="38">
        <v>40.5</v>
      </c>
      <c r="AE232" s="38">
        <v>36.5</v>
      </c>
      <c r="AF232" s="68">
        <f t="shared" si="134"/>
        <v>7.0956000000000005E-2</v>
      </c>
      <c r="AG232" s="37">
        <f t="shared" si="104"/>
        <v>3.5759999999999996</v>
      </c>
      <c r="AH232" s="114">
        <v>4.0999999999999996</v>
      </c>
      <c r="AI232" s="118">
        <f t="shared" si="105"/>
        <v>958.34037995377412</v>
      </c>
      <c r="AJ232" s="29">
        <f t="shared" si="106"/>
        <v>23000.169118890579</v>
      </c>
      <c r="AK232" s="29">
        <f t="shared" si="107"/>
        <v>394.61074468684814</v>
      </c>
      <c r="AL232" s="29">
        <f t="shared" si="108"/>
        <v>9470.6578724843548</v>
      </c>
      <c r="AM232" s="29">
        <f t="shared" si="109"/>
        <v>1550.2564969840464</v>
      </c>
      <c r="AN232" s="30">
        <f t="shared" si="110"/>
        <v>37206.155927617117</v>
      </c>
      <c r="AO232" s="29">
        <f t="shared" si="111"/>
        <v>38.756412424601159</v>
      </c>
      <c r="AP232" s="119">
        <f t="shared" si="112"/>
        <v>930.15389819042775</v>
      </c>
      <c r="AQ232" s="99"/>
      <c r="AR232" s="13">
        <f t="shared" si="113"/>
        <v>0</v>
      </c>
      <c r="AS232" s="11">
        <f t="shared" si="114"/>
        <v>0</v>
      </c>
      <c r="AT232" s="11">
        <f t="shared" si="115"/>
        <v>0</v>
      </c>
      <c r="AU232" s="11">
        <f t="shared" si="116"/>
        <v>0</v>
      </c>
      <c r="AV232" s="19" t="str">
        <f t="shared" si="102"/>
        <v>Adet</v>
      </c>
      <c r="AW232" s="106">
        <f t="shared" si="103"/>
        <v>62</v>
      </c>
      <c r="AX232" s="107">
        <f t="shared" si="135"/>
        <v>0</v>
      </c>
    </row>
    <row r="233" spans="1:50" ht="55.05" customHeight="1" x14ac:dyDescent="0.3">
      <c r="A233" s="25">
        <v>20</v>
      </c>
      <c r="B233" s="34" t="s">
        <v>571</v>
      </c>
      <c r="C233" s="38" t="s">
        <v>569</v>
      </c>
      <c r="D233" s="45" t="s">
        <v>572</v>
      </c>
      <c r="E233" s="154"/>
      <c r="F233" s="159" t="s">
        <v>743</v>
      </c>
      <c r="G233" s="160">
        <v>56</v>
      </c>
      <c r="H233" s="156" t="s">
        <v>20</v>
      </c>
      <c r="I233" s="37" t="s">
        <v>77</v>
      </c>
      <c r="J233" s="29" t="s">
        <v>77</v>
      </c>
      <c r="K233" s="38">
        <v>210</v>
      </c>
      <c r="L233" s="38">
        <v>120</v>
      </c>
      <c r="M233" s="39">
        <v>80</v>
      </c>
      <c r="N233" s="29">
        <v>136</v>
      </c>
      <c r="O233" s="125" t="s">
        <v>30</v>
      </c>
      <c r="P233" s="126" t="s">
        <v>77</v>
      </c>
      <c r="Q233" s="38" t="s">
        <v>77</v>
      </c>
      <c r="R233" s="38" t="s">
        <v>77</v>
      </c>
      <c r="S233" s="38" t="s">
        <v>77</v>
      </c>
      <c r="T233" s="41" t="s">
        <v>77</v>
      </c>
      <c r="U233" s="127" t="s">
        <v>77</v>
      </c>
      <c r="V233" s="135">
        <v>6224008616528</v>
      </c>
      <c r="W233" s="44" t="s">
        <v>53</v>
      </c>
      <c r="X233" s="42">
        <v>0</v>
      </c>
      <c r="Y233" s="136">
        <v>24</v>
      </c>
      <c r="Z233" s="133" t="s">
        <v>751</v>
      </c>
      <c r="AA233" s="67">
        <v>24</v>
      </c>
      <c r="AB233" s="35" t="str">
        <f t="shared" si="136"/>
        <v>Adet</v>
      </c>
      <c r="AC233" s="38">
        <v>43.5</v>
      </c>
      <c r="AD233" s="38">
        <v>36.5</v>
      </c>
      <c r="AE233" s="38">
        <v>33.200000000000003</v>
      </c>
      <c r="AF233" s="68">
        <f t="shared" si="134"/>
        <v>5.2713300000000012E-2</v>
      </c>
      <c r="AG233" s="37">
        <f t="shared" si="104"/>
        <v>3.2640000000000002</v>
      </c>
      <c r="AH233" s="114">
        <v>3.85</v>
      </c>
      <c r="AI233" s="118">
        <f t="shared" si="105"/>
        <v>1289.9970216245233</v>
      </c>
      <c r="AJ233" s="29">
        <f t="shared" si="106"/>
        <v>30959.92851898856</v>
      </c>
      <c r="AK233" s="29">
        <f t="shared" si="107"/>
        <v>531.17524419833308</v>
      </c>
      <c r="AL233" s="29">
        <f t="shared" si="108"/>
        <v>12748.205860759994</v>
      </c>
      <c r="AM233" s="29">
        <f t="shared" si="109"/>
        <v>2086.7598879220232</v>
      </c>
      <c r="AN233" s="30">
        <f t="shared" si="110"/>
        <v>50082.237310128556</v>
      </c>
      <c r="AO233" s="29">
        <f t="shared" si="111"/>
        <v>52.168997198050576</v>
      </c>
      <c r="AP233" s="119">
        <f t="shared" si="112"/>
        <v>1252.0559327532137</v>
      </c>
      <c r="AQ233" s="99"/>
      <c r="AR233" s="13">
        <f t="shared" si="113"/>
        <v>0</v>
      </c>
      <c r="AS233" s="11">
        <f t="shared" si="114"/>
        <v>0</v>
      </c>
      <c r="AT233" s="11">
        <f t="shared" si="115"/>
        <v>0</v>
      </c>
      <c r="AU233" s="11">
        <f t="shared" si="116"/>
        <v>0</v>
      </c>
      <c r="AV233" s="19" t="str">
        <f t="shared" si="102"/>
        <v>Adet</v>
      </c>
      <c r="AW233" s="106">
        <f t="shared" si="103"/>
        <v>56</v>
      </c>
      <c r="AX233" s="107">
        <f t="shared" si="135"/>
        <v>0</v>
      </c>
    </row>
    <row r="234" spans="1:50" ht="55.05" customHeight="1" x14ac:dyDescent="0.3">
      <c r="A234" s="25">
        <v>21</v>
      </c>
      <c r="B234" s="34" t="s">
        <v>573</v>
      </c>
      <c r="C234" s="38" t="s">
        <v>145</v>
      </c>
      <c r="D234" s="43" t="s">
        <v>574</v>
      </c>
      <c r="E234" s="154"/>
      <c r="F234" s="159" t="s">
        <v>743</v>
      </c>
      <c r="G234" s="160">
        <v>132</v>
      </c>
      <c r="H234" s="156" t="s">
        <v>20</v>
      </c>
      <c r="I234" s="37">
        <v>5</v>
      </c>
      <c r="J234" s="29">
        <f t="shared" ref="J234:J236" si="137">I234*1000</f>
        <v>5000</v>
      </c>
      <c r="K234" s="38">
        <v>335</v>
      </c>
      <c r="L234" s="38">
        <v>235</v>
      </c>
      <c r="M234" s="39">
        <v>115</v>
      </c>
      <c r="N234" s="29">
        <v>337</v>
      </c>
      <c r="O234" s="124" t="s">
        <v>30</v>
      </c>
      <c r="P234" s="126" t="s">
        <v>737</v>
      </c>
      <c r="Q234" s="38" t="s">
        <v>737</v>
      </c>
      <c r="R234" s="38" t="s">
        <v>737</v>
      </c>
      <c r="S234" s="38" t="s">
        <v>737</v>
      </c>
      <c r="T234" s="41" t="s">
        <v>737</v>
      </c>
      <c r="U234" s="127" t="s">
        <v>737</v>
      </c>
      <c r="V234" s="135">
        <v>6224009300792</v>
      </c>
      <c r="W234" s="44" t="s">
        <v>754</v>
      </c>
      <c r="X234" s="42">
        <v>0</v>
      </c>
      <c r="Y234" s="136">
        <v>12</v>
      </c>
      <c r="Z234" s="133" t="s">
        <v>751</v>
      </c>
      <c r="AA234" s="67">
        <v>12</v>
      </c>
      <c r="AB234" s="35" t="str">
        <f t="shared" si="136"/>
        <v>Adet</v>
      </c>
      <c r="AC234" s="38">
        <v>30.099999999999998</v>
      </c>
      <c r="AD234" s="38">
        <v>24.2</v>
      </c>
      <c r="AE234" s="38">
        <v>48.3</v>
      </c>
      <c r="AF234" s="68">
        <f t="shared" si="134"/>
        <v>3.5182685999999991E-2</v>
      </c>
      <c r="AG234" s="37">
        <f t="shared" si="104"/>
        <v>4.0440000000000005</v>
      </c>
      <c r="AH234" s="114">
        <v>4.5999999999999996</v>
      </c>
      <c r="AI234" s="118">
        <f t="shared" si="105"/>
        <v>1932.7688625024257</v>
      </c>
      <c r="AJ234" s="29">
        <f t="shared" si="106"/>
        <v>23193.226350029108</v>
      </c>
      <c r="AK234" s="29">
        <f t="shared" si="107"/>
        <v>795.84600220688117</v>
      </c>
      <c r="AL234" s="29">
        <f t="shared" si="108"/>
        <v>9550.152026482574</v>
      </c>
      <c r="AM234" s="29">
        <f t="shared" si="109"/>
        <v>3126.5378658127474</v>
      </c>
      <c r="AN234" s="30">
        <f t="shared" si="110"/>
        <v>37518.454389752966</v>
      </c>
      <c r="AO234" s="29">
        <f t="shared" si="111"/>
        <v>78.163446645318686</v>
      </c>
      <c r="AP234" s="119">
        <f t="shared" si="112"/>
        <v>937.96135974382423</v>
      </c>
      <c r="AQ234" s="99"/>
      <c r="AR234" s="13">
        <f t="shared" si="113"/>
        <v>0</v>
      </c>
      <c r="AS234" s="11">
        <f t="shared" si="114"/>
        <v>0</v>
      </c>
      <c r="AT234" s="11">
        <f t="shared" si="115"/>
        <v>0</v>
      </c>
      <c r="AU234" s="11">
        <f t="shared" si="116"/>
        <v>0</v>
      </c>
      <c r="AV234" s="19" t="str">
        <f t="shared" si="102"/>
        <v>Adet</v>
      </c>
      <c r="AW234" s="106">
        <f t="shared" si="103"/>
        <v>132</v>
      </c>
      <c r="AX234" s="107">
        <f t="shared" si="135"/>
        <v>0</v>
      </c>
    </row>
    <row r="235" spans="1:50" ht="55.05" customHeight="1" x14ac:dyDescent="0.3">
      <c r="A235" s="25">
        <v>22</v>
      </c>
      <c r="B235" s="34" t="s">
        <v>575</v>
      </c>
      <c r="C235" s="38" t="s">
        <v>145</v>
      </c>
      <c r="D235" s="45" t="s">
        <v>576</v>
      </c>
      <c r="E235" s="154"/>
      <c r="F235" s="159" t="s">
        <v>743</v>
      </c>
      <c r="G235" s="160">
        <v>255</v>
      </c>
      <c r="H235" s="156" t="s">
        <v>20</v>
      </c>
      <c r="I235" s="37">
        <v>13</v>
      </c>
      <c r="J235" s="29">
        <f t="shared" si="137"/>
        <v>13000</v>
      </c>
      <c r="K235" s="38">
        <v>455</v>
      </c>
      <c r="L235" s="38">
        <v>335</v>
      </c>
      <c r="M235" s="39">
        <v>140</v>
      </c>
      <c r="N235" s="29">
        <v>701</v>
      </c>
      <c r="O235" s="124" t="s">
        <v>30</v>
      </c>
      <c r="P235" s="126" t="s">
        <v>737</v>
      </c>
      <c r="Q235" s="38" t="s">
        <v>737</v>
      </c>
      <c r="R235" s="38" t="s">
        <v>737</v>
      </c>
      <c r="S235" s="38" t="s">
        <v>737</v>
      </c>
      <c r="T235" s="41" t="s">
        <v>737</v>
      </c>
      <c r="U235" s="127" t="s">
        <v>737</v>
      </c>
      <c r="V235" s="135">
        <v>6224009300808</v>
      </c>
      <c r="W235" s="44" t="s">
        <v>755</v>
      </c>
      <c r="X235" s="42">
        <v>0</v>
      </c>
      <c r="Y235" s="136">
        <v>6</v>
      </c>
      <c r="Z235" s="133" t="s">
        <v>751</v>
      </c>
      <c r="AA235" s="67">
        <v>6</v>
      </c>
      <c r="AB235" s="35" t="str">
        <f t="shared" si="136"/>
        <v>Adet</v>
      </c>
      <c r="AC235" s="38">
        <v>46.5</v>
      </c>
      <c r="AD235" s="38">
        <v>35</v>
      </c>
      <c r="AE235" s="38">
        <v>32.700000000000003</v>
      </c>
      <c r="AF235" s="68">
        <f t="shared" si="134"/>
        <v>5.3219250000000003E-2</v>
      </c>
      <c r="AG235" s="37">
        <f t="shared" si="104"/>
        <v>4.2059999999999995</v>
      </c>
      <c r="AH235" s="114">
        <v>4.0999999999999996</v>
      </c>
      <c r="AI235" s="118">
        <f t="shared" si="105"/>
        <v>1277.7331510684573</v>
      </c>
      <c r="AJ235" s="29">
        <f t="shared" si="106"/>
        <v>7666.3989064107445</v>
      </c>
      <c r="AK235" s="29">
        <f t="shared" si="107"/>
        <v>526.1254151458354</v>
      </c>
      <c r="AL235" s="29">
        <f t="shared" si="108"/>
        <v>3156.7524908750124</v>
      </c>
      <c r="AM235" s="29">
        <f t="shared" si="109"/>
        <v>2066.9212737872103</v>
      </c>
      <c r="AN235" s="30">
        <f t="shared" si="110"/>
        <v>12401.527642723262</v>
      </c>
      <c r="AO235" s="29">
        <f t="shared" si="111"/>
        <v>51.67303184468026</v>
      </c>
      <c r="AP235" s="119">
        <f t="shared" si="112"/>
        <v>310.03819106808157</v>
      </c>
      <c r="AQ235" s="99"/>
      <c r="AR235" s="13">
        <f t="shared" si="113"/>
        <v>0</v>
      </c>
      <c r="AS235" s="11">
        <f t="shared" si="114"/>
        <v>0</v>
      </c>
      <c r="AT235" s="11">
        <f t="shared" si="115"/>
        <v>0</v>
      </c>
      <c r="AU235" s="11">
        <f t="shared" si="116"/>
        <v>0</v>
      </c>
      <c r="AV235" s="19" t="str">
        <f t="shared" si="102"/>
        <v>Adet</v>
      </c>
      <c r="AW235" s="106">
        <f t="shared" si="103"/>
        <v>255</v>
      </c>
      <c r="AX235" s="107">
        <f t="shared" si="135"/>
        <v>0</v>
      </c>
    </row>
    <row r="236" spans="1:50" ht="55.05" customHeight="1" x14ac:dyDescent="0.3">
      <c r="A236" s="25">
        <v>23</v>
      </c>
      <c r="B236" s="34" t="s">
        <v>577</v>
      </c>
      <c r="C236" s="38" t="s">
        <v>145</v>
      </c>
      <c r="D236" s="45" t="s">
        <v>578</v>
      </c>
      <c r="E236" s="154"/>
      <c r="F236" s="159" t="s">
        <v>743</v>
      </c>
      <c r="G236" s="160">
        <v>355</v>
      </c>
      <c r="H236" s="156" t="s">
        <v>20</v>
      </c>
      <c r="I236" s="37">
        <v>20</v>
      </c>
      <c r="J236" s="29">
        <f t="shared" si="137"/>
        <v>20000</v>
      </c>
      <c r="K236" s="38">
        <v>510</v>
      </c>
      <c r="L236" s="38">
        <v>375</v>
      </c>
      <c r="M236" s="39">
        <v>175</v>
      </c>
      <c r="N236" s="29">
        <v>978</v>
      </c>
      <c r="O236" s="124" t="s">
        <v>30</v>
      </c>
      <c r="P236" s="126" t="s">
        <v>737</v>
      </c>
      <c r="Q236" s="38" t="s">
        <v>737</v>
      </c>
      <c r="R236" s="38" t="s">
        <v>737</v>
      </c>
      <c r="S236" s="38" t="s">
        <v>737</v>
      </c>
      <c r="T236" s="41" t="s">
        <v>737</v>
      </c>
      <c r="U236" s="127" t="s">
        <v>737</v>
      </c>
      <c r="V236" s="135">
        <v>6224009300815</v>
      </c>
      <c r="W236" s="44" t="s">
        <v>754</v>
      </c>
      <c r="X236" s="42">
        <v>0</v>
      </c>
      <c r="Y236" s="136">
        <v>6</v>
      </c>
      <c r="Z236" s="133" t="s">
        <v>751</v>
      </c>
      <c r="AA236" s="67">
        <v>6</v>
      </c>
      <c r="AB236" s="35" t="str">
        <f t="shared" si="136"/>
        <v>Adet</v>
      </c>
      <c r="AC236" s="38">
        <v>52</v>
      </c>
      <c r="AD236" s="38">
        <v>38.800000000000004</v>
      </c>
      <c r="AE236" s="38">
        <v>35.699999999999996</v>
      </c>
      <c r="AF236" s="68">
        <f t="shared" si="134"/>
        <v>7.2028320000000007E-2</v>
      </c>
      <c r="AG236" s="37">
        <f t="shared" si="104"/>
        <v>5.8680000000000003</v>
      </c>
      <c r="AH236" s="114">
        <v>6.4</v>
      </c>
      <c r="AI236" s="118">
        <f t="shared" si="105"/>
        <v>944.07310902156257</v>
      </c>
      <c r="AJ236" s="29">
        <f t="shared" si="106"/>
        <v>5664.4386541293752</v>
      </c>
      <c r="AK236" s="29">
        <f t="shared" si="107"/>
        <v>388.73598606770224</v>
      </c>
      <c r="AL236" s="29">
        <f t="shared" si="108"/>
        <v>2332.4159164062135</v>
      </c>
      <c r="AM236" s="29">
        <f t="shared" si="109"/>
        <v>1527.1770881231159</v>
      </c>
      <c r="AN236" s="30">
        <f t="shared" si="110"/>
        <v>9163.0625287386956</v>
      </c>
      <c r="AO236" s="29">
        <f t="shared" si="111"/>
        <v>38.1794272030779</v>
      </c>
      <c r="AP236" s="119">
        <f t="shared" si="112"/>
        <v>229.07656321846741</v>
      </c>
      <c r="AQ236" s="99"/>
      <c r="AR236" s="13">
        <f t="shared" si="113"/>
        <v>0</v>
      </c>
      <c r="AS236" s="11">
        <f t="shared" si="114"/>
        <v>0</v>
      </c>
      <c r="AT236" s="11">
        <f t="shared" si="115"/>
        <v>0</v>
      </c>
      <c r="AU236" s="11">
        <f t="shared" si="116"/>
        <v>0</v>
      </c>
      <c r="AV236" s="19" t="str">
        <f t="shared" si="102"/>
        <v>Adet</v>
      </c>
      <c r="AW236" s="106">
        <f t="shared" si="103"/>
        <v>355</v>
      </c>
      <c r="AX236" s="107">
        <f t="shared" si="135"/>
        <v>0</v>
      </c>
    </row>
    <row r="237" spans="1:50" ht="55.05" customHeight="1" x14ac:dyDescent="0.3">
      <c r="A237" s="24">
        <v>1</v>
      </c>
      <c r="B237" s="34" t="s">
        <v>583</v>
      </c>
      <c r="C237" s="38" t="s">
        <v>62</v>
      </c>
      <c r="D237" s="45" t="s">
        <v>584</v>
      </c>
      <c r="E237" s="154"/>
      <c r="F237" s="159" t="s">
        <v>743</v>
      </c>
      <c r="G237" s="160">
        <v>56</v>
      </c>
      <c r="H237" s="156" t="s">
        <v>20</v>
      </c>
      <c r="I237" s="37">
        <v>1.4</v>
      </c>
      <c r="J237" s="29">
        <f t="shared" ref="J237:J243" si="138">I237*1000</f>
        <v>1400</v>
      </c>
      <c r="K237" s="38">
        <v>90</v>
      </c>
      <c r="L237" s="38">
        <v>105</v>
      </c>
      <c r="M237" s="39">
        <v>265</v>
      </c>
      <c r="N237" s="29">
        <v>109</v>
      </c>
      <c r="O237" s="124" t="s">
        <v>40</v>
      </c>
      <c r="P237" s="126" t="s">
        <v>734</v>
      </c>
      <c r="Q237" s="38" t="s">
        <v>734</v>
      </c>
      <c r="R237" s="38" t="s">
        <v>737</v>
      </c>
      <c r="S237" s="38" t="s">
        <v>737</v>
      </c>
      <c r="T237" s="38" t="s">
        <v>734</v>
      </c>
      <c r="U237" s="128" t="s">
        <v>737</v>
      </c>
      <c r="V237" s="135">
        <v>6224008616771</v>
      </c>
      <c r="W237" s="44" t="s">
        <v>755</v>
      </c>
      <c r="X237" s="42">
        <v>0</v>
      </c>
      <c r="Y237" s="136">
        <v>24</v>
      </c>
      <c r="Z237" s="133" t="s">
        <v>751</v>
      </c>
      <c r="AA237" s="67">
        <v>24</v>
      </c>
      <c r="AB237" s="35" t="str">
        <f t="shared" si="136"/>
        <v>Adet</v>
      </c>
      <c r="AC237" s="38">
        <v>61.5</v>
      </c>
      <c r="AD237" s="38">
        <v>36.5</v>
      </c>
      <c r="AE237" s="38">
        <v>27.500000000000004</v>
      </c>
      <c r="AF237" s="68">
        <f t="shared" ref="AF237:AF255" si="139">AE237*AD237*AC237/1000000</f>
        <v>6.1730625000000004E-2</v>
      </c>
      <c r="AG237" s="37">
        <f t="shared" si="104"/>
        <v>2.6160000000000001</v>
      </c>
      <c r="AH237" s="114">
        <v>3.1</v>
      </c>
      <c r="AI237" s="118">
        <f t="shared" si="105"/>
        <v>1101.5602061375532</v>
      </c>
      <c r="AJ237" s="29">
        <f t="shared" si="106"/>
        <v>26437.444947301279</v>
      </c>
      <c r="AK237" s="29">
        <f t="shared" si="107"/>
        <v>453.58361429193366</v>
      </c>
      <c r="AL237" s="29">
        <f t="shared" si="108"/>
        <v>10886.006743006408</v>
      </c>
      <c r="AM237" s="29">
        <f t="shared" si="109"/>
        <v>1781.9356275754537</v>
      </c>
      <c r="AN237" s="30">
        <f t="shared" si="110"/>
        <v>42766.455061810891</v>
      </c>
      <c r="AO237" s="29">
        <f t="shared" si="111"/>
        <v>44.548390689386345</v>
      </c>
      <c r="AP237" s="119">
        <f t="shared" si="112"/>
        <v>1069.1613765452723</v>
      </c>
      <c r="AQ237" s="99"/>
      <c r="AR237" s="13">
        <f t="shared" si="113"/>
        <v>0</v>
      </c>
      <c r="AS237" s="11">
        <f t="shared" si="114"/>
        <v>0</v>
      </c>
      <c r="AT237" s="11">
        <f t="shared" si="115"/>
        <v>0</v>
      </c>
      <c r="AU237" s="11">
        <f t="shared" si="116"/>
        <v>0</v>
      </c>
      <c r="AV237" s="19" t="str">
        <f t="shared" si="102"/>
        <v>Adet</v>
      </c>
      <c r="AW237" s="106">
        <f t="shared" si="103"/>
        <v>56</v>
      </c>
      <c r="AX237" s="107">
        <f>AW237*AR237</f>
        <v>0</v>
      </c>
    </row>
    <row r="238" spans="1:50" ht="55.05" customHeight="1" x14ac:dyDescent="0.3">
      <c r="A238" s="24">
        <v>2</v>
      </c>
      <c r="B238" s="34" t="s">
        <v>585</v>
      </c>
      <c r="C238" s="38" t="s">
        <v>62</v>
      </c>
      <c r="D238" s="45" t="s">
        <v>586</v>
      </c>
      <c r="E238" s="154"/>
      <c r="F238" s="159" t="s">
        <v>743</v>
      </c>
      <c r="G238" s="160">
        <v>45</v>
      </c>
      <c r="H238" s="156" t="s">
        <v>20</v>
      </c>
      <c r="I238" s="37">
        <v>1</v>
      </c>
      <c r="J238" s="29">
        <f t="shared" si="138"/>
        <v>1000</v>
      </c>
      <c r="K238" s="38">
        <v>100</v>
      </c>
      <c r="L238" s="38">
        <v>100</v>
      </c>
      <c r="M238" s="39">
        <v>270</v>
      </c>
      <c r="N238" s="29">
        <v>71</v>
      </c>
      <c r="O238" s="124" t="s">
        <v>40</v>
      </c>
      <c r="P238" s="126" t="s">
        <v>734</v>
      </c>
      <c r="Q238" s="38" t="s">
        <v>734</v>
      </c>
      <c r="R238" s="38" t="s">
        <v>737</v>
      </c>
      <c r="S238" s="38" t="s">
        <v>737</v>
      </c>
      <c r="T238" s="38" t="s">
        <v>734</v>
      </c>
      <c r="U238" s="128" t="s">
        <v>737</v>
      </c>
      <c r="V238" s="135">
        <v>6224008616849</v>
      </c>
      <c r="W238" s="44" t="s">
        <v>754</v>
      </c>
      <c r="X238" s="42">
        <v>0</v>
      </c>
      <c r="Y238" s="136">
        <v>24</v>
      </c>
      <c r="Z238" s="133" t="s">
        <v>751</v>
      </c>
      <c r="AA238" s="67">
        <v>24</v>
      </c>
      <c r="AB238" s="35" t="str">
        <f t="shared" si="136"/>
        <v>Adet</v>
      </c>
      <c r="AC238" s="38">
        <v>56.8</v>
      </c>
      <c r="AD238" s="38">
        <v>38.5</v>
      </c>
      <c r="AE238" s="38">
        <v>27.800000000000004</v>
      </c>
      <c r="AF238" s="68">
        <f t="shared" si="139"/>
        <v>6.0793040000000007E-2</v>
      </c>
      <c r="AG238" s="37">
        <f t="shared" si="104"/>
        <v>1.7039999999999997</v>
      </c>
      <c r="AH238" s="114">
        <v>2.9</v>
      </c>
      <c r="AI238" s="118">
        <f t="shared" si="105"/>
        <v>1118.5490970676906</v>
      </c>
      <c r="AJ238" s="29">
        <f t="shared" si="106"/>
        <v>26845.178329624574</v>
      </c>
      <c r="AK238" s="29">
        <f t="shared" si="107"/>
        <v>460.57903996904906</v>
      </c>
      <c r="AL238" s="29">
        <f t="shared" si="108"/>
        <v>11053.896959257178</v>
      </c>
      <c r="AM238" s="29">
        <f t="shared" si="109"/>
        <v>1809.4176570212642</v>
      </c>
      <c r="AN238" s="30">
        <f t="shared" si="110"/>
        <v>43426.023768510342</v>
      </c>
      <c r="AO238" s="29">
        <f t="shared" si="111"/>
        <v>45.235441425531604</v>
      </c>
      <c r="AP238" s="119">
        <f t="shared" si="112"/>
        <v>1085.6505942127585</v>
      </c>
      <c r="AQ238" s="99"/>
      <c r="AR238" s="13">
        <f t="shared" si="113"/>
        <v>0</v>
      </c>
      <c r="AS238" s="11">
        <f t="shared" si="114"/>
        <v>0</v>
      </c>
      <c r="AT238" s="11">
        <f t="shared" si="115"/>
        <v>0</v>
      </c>
      <c r="AU238" s="11">
        <f t="shared" si="116"/>
        <v>0</v>
      </c>
      <c r="AV238" s="19" t="str">
        <f t="shared" si="102"/>
        <v>Adet</v>
      </c>
      <c r="AW238" s="106">
        <f t="shared" si="103"/>
        <v>45</v>
      </c>
      <c r="AX238" s="107">
        <f t="shared" ref="AX238:AX258" si="140">AW238*AR238</f>
        <v>0</v>
      </c>
    </row>
    <row r="239" spans="1:50" ht="55.05" customHeight="1" x14ac:dyDescent="0.3">
      <c r="A239" s="24">
        <v>3</v>
      </c>
      <c r="B239" s="34" t="s">
        <v>587</v>
      </c>
      <c r="C239" s="38" t="s">
        <v>62</v>
      </c>
      <c r="D239" s="45" t="s">
        <v>588</v>
      </c>
      <c r="E239" s="154"/>
      <c r="F239" s="159" t="s">
        <v>743</v>
      </c>
      <c r="G239" s="160">
        <v>45</v>
      </c>
      <c r="H239" s="156" t="s">
        <v>20</v>
      </c>
      <c r="I239" s="37">
        <v>1.2</v>
      </c>
      <c r="J239" s="29">
        <f t="shared" si="138"/>
        <v>1200</v>
      </c>
      <c r="K239" s="38">
        <v>90</v>
      </c>
      <c r="L239" s="38">
        <v>75</v>
      </c>
      <c r="M239" s="39">
        <v>270</v>
      </c>
      <c r="N239" s="29">
        <v>72</v>
      </c>
      <c r="O239" s="124" t="s">
        <v>40</v>
      </c>
      <c r="P239" s="126" t="s">
        <v>734</v>
      </c>
      <c r="Q239" s="38" t="s">
        <v>734</v>
      </c>
      <c r="R239" s="38" t="s">
        <v>737</v>
      </c>
      <c r="S239" s="38" t="s">
        <v>737</v>
      </c>
      <c r="T239" s="38" t="s">
        <v>734</v>
      </c>
      <c r="U239" s="128" t="s">
        <v>737</v>
      </c>
      <c r="V239" s="135">
        <v>6224008616580</v>
      </c>
      <c r="W239" s="44" t="s">
        <v>754</v>
      </c>
      <c r="X239" s="42">
        <v>0</v>
      </c>
      <c r="Y239" s="136">
        <v>24</v>
      </c>
      <c r="Z239" s="133" t="s">
        <v>751</v>
      </c>
      <c r="AA239" s="67">
        <v>24</v>
      </c>
      <c r="AB239" s="35" t="str">
        <f t="shared" si="136"/>
        <v>Adet</v>
      </c>
      <c r="AC239" s="38">
        <v>53.5</v>
      </c>
      <c r="AD239" s="38">
        <v>35.5</v>
      </c>
      <c r="AE239" s="38">
        <v>28.000000000000004</v>
      </c>
      <c r="AF239" s="68">
        <f t="shared" si="139"/>
        <v>5.3179000000000004E-2</v>
      </c>
      <c r="AG239" s="37">
        <f t="shared" si="104"/>
        <v>1.7279999999999998</v>
      </c>
      <c r="AH239" s="114">
        <v>2.7</v>
      </c>
      <c r="AI239" s="118">
        <f t="shared" si="105"/>
        <v>1278.7002388160738</v>
      </c>
      <c r="AJ239" s="29">
        <f t="shared" si="106"/>
        <v>30688.805731585773</v>
      </c>
      <c r="AK239" s="29">
        <f t="shared" si="107"/>
        <v>526.5236277477951</v>
      </c>
      <c r="AL239" s="29">
        <f t="shared" si="108"/>
        <v>12636.567065947082</v>
      </c>
      <c r="AM239" s="29">
        <f t="shared" si="109"/>
        <v>2068.4856804377664</v>
      </c>
      <c r="AN239" s="30">
        <f t="shared" si="110"/>
        <v>49643.65633050639</v>
      </c>
      <c r="AO239" s="29">
        <f t="shared" si="111"/>
        <v>51.712142010944163</v>
      </c>
      <c r="AP239" s="119">
        <f t="shared" si="112"/>
        <v>1241.09140826266</v>
      </c>
      <c r="AQ239" s="99"/>
      <c r="AR239" s="13">
        <f t="shared" si="113"/>
        <v>0</v>
      </c>
      <c r="AS239" s="11">
        <f t="shared" si="114"/>
        <v>0</v>
      </c>
      <c r="AT239" s="11">
        <f t="shared" si="115"/>
        <v>0</v>
      </c>
      <c r="AU239" s="11">
        <f t="shared" si="116"/>
        <v>0</v>
      </c>
      <c r="AV239" s="19" t="str">
        <f t="shared" si="102"/>
        <v>Adet</v>
      </c>
      <c r="AW239" s="106">
        <f t="shared" si="103"/>
        <v>45</v>
      </c>
      <c r="AX239" s="107">
        <f t="shared" si="140"/>
        <v>0</v>
      </c>
    </row>
    <row r="240" spans="1:50" ht="55.05" customHeight="1" x14ac:dyDescent="0.3">
      <c r="A240" s="24">
        <v>4</v>
      </c>
      <c r="B240" s="34" t="s">
        <v>589</v>
      </c>
      <c r="C240" s="38" t="s">
        <v>590</v>
      </c>
      <c r="D240" s="45" t="s">
        <v>591</v>
      </c>
      <c r="E240" s="154"/>
      <c r="F240" s="159" t="s">
        <v>743</v>
      </c>
      <c r="G240" s="160">
        <v>186</v>
      </c>
      <c r="H240" s="156" t="s">
        <v>20</v>
      </c>
      <c r="I240" s="37">
        <v>4.7</v>
      </c>
      <c r="J240" s="29">
        <f t="shared" si="138"/>
        <v>4700</v>
      </c>
      <c r="K240" s="38">
        <v>220</v>
      </c>
      <c r="L240" s="38">
        <v>170</v>
      </c>
      <c r="M240" s="39">
        <v>410</v>
      </c>
      <c r="N240" s="29">
        <v>299</v>
      </c>
      <c r="O240" s="124" t="s">
        <v>40</v>
      </c>
      <c r="P240" s="126" t="s">
        <v>734</v>
      </c>
      <c r="Q240" s="38" t="s">
        <v>77</v>
      </c>
      <c r="R240" s="38" t="s">
        <v>737</v>
      </c>
      <c r="S240" s="38" t="s">
        <v>737</v>
      </c>
      <c r="T240" s="38" t="s">
        <v>734</v>
      </c>
      <c r="U240" s="128" t="s">
        <v>737</v>
      </c>
      <c r="V240" s="135">
        <v>6224009300648</v>
      </c>
      <c r="W240" s="44" t="s">
        <v>51</v>
      </c>
      <c r="X240" s="42">
        <v>0</v>
      </c>
      <c r="Y240" s="136">
        <v>12</v>
      </c>
      <c r="Z240" s="133" t="s">
        <v>751</v>
      </c>
      <c r="AA240" s="67">
        <v>12</v>
      </c>
      <c r="AB240" s="35" t="str">
        <f t="shared" si="136"/>
        <v>Adet</v>
      </c>
      <c r="AC240" s="38">
        <v>54</v>
      </c>
      <c r="AD240" s="38">
        <v>35.5</v>
      </c>
      <c r="AE240" s="38">
        <v>59</v>
      </c>
      <c r="AF240" s="68">
        <f t="shared" si="139"/>
        <v>0.113103</v>
      </c>
      <c r="AG240" s="37">
        <f t="shared" si="104"/>
        <v>3.5880000000000001</v>
      </c>
      <c r="AH240" s="114">
        <v>4.6500000000000004</v>
      </c>
      <c r="AI240" s="118">
        <f t="shared" si="105"/>
        <v>601.22189508677934</v>
      </c>
      <c r="AJ240" s="29">
        <f t="shared" si="106"/>
        <v>7214.6627410413521</v>
      </c>
      <c r="AK240" s="29">
        <f t="shared" si="107"/>
        <v>247.56195680043854</v>
      </c>
      <c r="AL240" s="29">
        <f t="shared" si="108"/>
        <v>2970.7434816052623</v>
      </c>
      <c r="AM240" s="29">
        <f t="shared" si="109"/>
        <v>972.56483028743719</v>
      </c>
      <c r="AN240" s="30">
        <f t="shared" si="110"/>
        <v>11670.777963449247</v>
      </c>
      <c r="AO240" s="29">
        <f t="shared" si="111"/>
        <v>24.314120757185929</v>
      </c>
      <c r="AP240" s="119">
        <f t="shared" si="112"/>
        <v>291.76944908623113</v>
      </c>
      <c r="AQ240" s="99"/>
      <c r="AR240" s="13">
        <f t="shared" si="113"/>
        <v>0</v>
      </c>
      <c r="AS240" s="11">
        <f t="shared" si="114"/>
        <v>0</v>
      </c>
      <c r="AT240" s="11">
        <f t="shared" si="115"/>
        <v>0</v>
      </c>
      <c r="AU240" s="11">
        <f t="shared" si="116"/>
        <v>0</v>
      </c>
      <c r="AV240" s="19" t="str">
        <f t="shared" si="102"/>
        <v>Adet</v>
      </c>
      <c r="AW240" s="106">
        <f t="shared" si="103"/>
        <v>186</v>
      </c>
      <c r="AX240" s="107">
        <f t="shared" si="140"/>
        <v>0</v>
      </c>
    </row>
    <row r="241" spans="1:50" ht="55.05" customHeight="1" x14ac:dyDescent="0.3">
      <c r="A241" s="24">
        <v>5</v>
      </c>
      <c r="B241" s="34" t="s">
        <v>592</v>
      </c>
      <c r="C241" s="38" t="s">
        <v>593</v>
      </c>
      <c r="D241" s="45" t="s">
        <v>594</v>
      </c>
      <c r="E241" s="154"/>
      <c r="F241" s="159" t="s">
        <v>743</v>
      </c>
      <c r="G241" s="160">
        <v>88</v>
      </c>
      <c r="H241" s="156" t="s">
        <v>20</v>
      </c>
      <c r="I241" s="37">
        <v>1.7</v>
      </c>
      <c r="J241" s="29">
        <f t="shared" si="138"/>
        <v>1700</v>
      </c>
      <c r="K241" s="38">
        <v>180</v>
      </c>
      <c r="L241" s="38">
        <v>140</v>
      </c>
      <c r="M241" s="39">
        <v>230</v>
      </c>
      <c r="N241" s="29">
        <v>159</v>
      </c>
      <c r="O241" s="124" t="s">
        <v>40</v>
      </c>
      <c r="P241" s="126" t="s">
        <v>734</v>
      </c>
      <c r="Q241" s="38" t="s">
        <v>734</v>
      </c>
      <c r="R241" s="38" t="s">
        <v>737</v>
      </c>
      <c r="S241" s="38" t="s">
        <v>737</v>
      </c>
      <c r="T241" s="38" t="s">
        <v>734</v>
      </c>
      <c r="U241" s="128" t="s">
        <v>737</v>
      </c>
      <c r="V241" s="135">
        <v>6224008616108</v>
      </c>
      <c r="W241" s="44" t="s">
        <v>53</v>
      </c>
      <c r="X241" s="42">
        <v>0</v>
      </c>
      <c r="Y241" s="136">
        <v>12</v>
      </c>
      <c r="Z241" s="133" t="s">
        <v>751</v>
      </c>
      <c r="AA241" s="67">
        <v>12</v>
      </c>
      <c r="AB241" s="35" t="str">
        <f t="shared" si="136"/>
        <v>Adet</v>
      </c>
      <c r="AC241" s="38">
        <v>49</v>
      </c>
      <c r="AD241" s="38">
        <v>38</v>
      </c>
      <c r="AE241" s="38">
        <v>23</v>
      </c>
      <c r="AF241" s="68">
        <f t="shared" si="139"/>
        <v>4.2826000000000003E-2</v>
      </c>
      <c r="AG241" s="37">
        <f t="shared" si="104"/>
        <v>1.9079999999999999</v>
      </c>
      <c r="AH241" s="114">
        <v>2.5</v>
      </c>
      <c r="AI241" s="118">
        <f t="shared" si="105"/>
        <v>1587.820482884229</v>
      </c>
      <c r="AJ241" s="29">
        <f t="shared" si="106"/>
        <v>19053.845794610748</v>
      </c>
      <c r="AK241" s="29">
        <f t="shared" si="107"/>
        <v>653.80843412880017</v>
      </c>
      <c r="AL241" s="29">
        <f t="shared" si="108"/>
        <v>7845.7012095456021</v>
      </c>
      <c r="AM241" s="29">
        <f t="shared" si="109"/>
        <v>2568.5331340774296</v>
      </c>
      <c r="AN241" s="30">
        <f t="shared" si="110"/>
        <v>30822.397608929154</v>
      </c>
      <c r="AO241" s="29">
        <f t="shared" si="111"/>
        <v>64.213328351935729</v>
      </c>
      <c r="AP241" s="119">
        <f t="shared" si="112"/>
        <v>770.55994022322875</v>
      </c>
      <c r="AQ241" s="99"/>
      <c r="AR241" s="13">
        <f t="shared" si="113"/>
        <v>0</v>
      </c>
      <c r="AS241" s="11">
        <f t="shared" si="114"/>
        <v>0</v>
      </c>
      <c r="AT241" s="11">
        <f t="shared" si="115"/>
        <v>0</v>
      </c>
      <c r="AU241" s="11">
        <f t="shared" si="116"/>
        <v>0</v>
      </c>
      <c r="AV241" s="19" t="str">
        <f t="shared" si="102"/>
        <v>Adet</v>
      </c>
      <c r="AW241" s="106">
        <f t="shared" si="103"/>
        <v>88</v>
      </c>
      <c r="AX241" s="107">
        <f t="shared" si="140"/>
        <v>0</v>
      </c>
    </row>
    <row r="242" spans="1:50" ht="55.05" customHeight="1" x14ac:dyDescent="0.3">
      <c r="A242" s="24">
        <v>6</v>
      </c>
      <c r="B242" s="34" t="s">
        <v>595</v>
      </c>
      <c r="C242" s="38" t="s">
        <v>593</v>
      </c>
      <c r="D242" s="43" t="s">
        <v>596</v>
      </c>
      <c r="E242" s="154"/>
      <c r="F242" s="159" t="s">
        <v>743</v>
      </c>
      <c r="G242" s="160">
        <v>78</v>
      </c>
      <c r="H242" s="156" t="s">
        <v>20</v>
      </c>
      <c r="I242" s="44">
        <v>2.1</v>
      </c>
      <c r="J242" s="29">
        <f t="shared" si="138"/>
        <v>2100</v>
      </c>
      <c r="K242" s="40">
        <v>80</v>
      </c>
      <c r="L242" s="40">
        <v>80</v>
      </c>
      <c r="M242" s="42">
        <v>270</v>
      </c>
      <c r="N242" s="30">
        <v>119</v>
      </c>
      <c r="O242" s="124" t="s">
        <v>40</v>
      </c>
      <c r="P242" s="126" t="s">
        <v>734</v>
      </c>
      <c r="Q242" s="38" t="s">
        <v>734</v>
      </c>
      <c r="R242" s="38" t="s">
        <v>737</v>
      </c>
      <c r="S242" s="38" t="s">
        <v>737</v>
      </c>
      <c r="T242" s="41" t="s">
        <v>734</v>
      </c>
      <c r="U242" s="127" t="s">
        <v>737</v>
      </c>
      <c r="V242" s="135">
        <v>6224003429147</v>
      </c>
      <c r="W242" s="44" t="s">
        <v>53</v>
      </c>
      <c r="X242" s="42">
        <v>0</v>
      </c>
      <c r="Y242" s="136">
        <v>12</v>
      </c>
      <c r="Z242" s="133" t="s">
        <v>751</v>
      </c>
      <c r="AA242" s="67">
        <v>12</v>
      </c>
      <c r="AB242" s="35" t="str">
        <f t="shared" si="136"/>
        <v>Adet</v>
      </c>
      <c r="AC242" s="38">
        <v>45</v>
      </c>
      <c r="AD242" s="38">
        <v>30</v>
      </c>
      <c r="AE242" s="38">
        <v>28.3</v>
      </c>
      <c r="AF242" s="68">
        <f t="shared" si="139"/>
        <v>3.8205000000000003E-2</v>
      </c>
      <c r="AG242" s="37">
        <f t="shared" si="104"/>
        <v>1.4279999999999999</v>
      </c>
      <c r="AH242" s="114">
        <v>3.34</v>
      </c>
      <c r="AI242" s="118">
        <f t="shared" si="105"/>
        <v>1779.8717445360553</v>
      </c>
      <c r="AJ242" s="29">
        <f t="shared" si="106"/>
        <v>21358.460934432664</v>
      </c>
      <c r="AK242" s="29">
        <f t="shared" si="107"/>
        <v>732.88836539719921</v>
      </c>
      <c r="AL242" s="29">
        <f t="shared" si="108"/>
        <v>8794.6603847663901</v>
      </c>
      <c r="AM242" s="29">
        <f t="shared" si="109"/>
        <v>2879.2042926318541</v>
      </c>
      <c r="AN242" s="30">
        <f t="shared" si="110"/>
        <v>34550.451511582251</v>
      </c>
      <c r="AO242" s="29">
        <f t="shared" si="111"/>
        <v>71.98010731579636</v>
      </c>
      <c r="AP242" s="119">
        <f t="shared" si="112"/>
        <v>863.76128778955626</v>
      </c>
      <c r="AQ242" s="99"/>
      <c r="AR242" s="13">
        <f t="shared" si="113"/>
        <v>0</v>
      </c>
      <c r="AS242" s="11">
        <f t="shared" si="114"/>
        <v>0</v>
      </c>
      <c r="AT242" s="11">
        <f t="shared" si="115"/>
        <v>0</v>
      </c>
      <c r="AU242" s="11">
        <f t="shared" si="116"/>
        <v>0</v>
      </c>
      <c r="AV242" s="19" t="str">
        <f t="shared" si="102"/>
        <v>Adet</v>
      </c>
      <c r="AW242" s="106">
        <f t="shared" si="103"/>
        <v>78</v>
      </c>
      <c r="AX242" s="107">
        <f t="shared" si="140"/>
        <v>0</v>
      </c>
    </row>
    <row r="243" spans="1:50" ht="55.05" customHeight="1" x14ac:dyDescent="0.3">
      <c r="A243" s="24">
        <v>7</v>
      </c>
      <c r="B243" s="34" t="s">
        <v>597</v>
      </c>
      <c r="C243" s="38" t="s">
        <v>593</v>
      </c>
      <c r="D243" s="45" t="s">
        <v>598</v>
      </c>
      <c r="E243" s="154"/>
      <c r="F243" s="159" t="s">
        <v>743</v>
      </c>
      <c r="G243" s="160">
        <v>65</v>
      </c>
      <c r="H243" s="156" t="s">
        <v>20</v>
      </c>
      <c r="I243" s="37">
        <v>1.8</v>
      </c>
      <c r="J243" s="29">
        <f t="shared" si="138"/>
        <v>1800</v>
      </c>
      <c r="K243" s="38">
        <v>190</v>
      </c>
      <c r="L243" s="38">
        <v>130</v>
      </c>
      <c r="M243" s="39">
        <v>230</v>
      </c>
      <c r="N243" s="29">
        <v>140</v>
      </c>
      <c r="O243" s="125" t="s">
        <v>30</v>
      </c>
      <c r="P243" s="126" t="s">
        <v>737</v>
      </c>
      <c r="Q243" s="38" t="s">
        <v>737</v>
      </c>
      <c r="R243" s="38" t="s">
        <v>737</v>
      </c>
      <c r="S243" s="38" t="s">
        <v>737</v>
      </c>
      <c r="T243" s="38" t="s">
        <v>737</v>
      </c>
      <c r="U243" s="128" t="s">
        <v>737</v>
      </c>
      <c r="V243" s="135">
        <v>6224008616634</v>
      </c>
      <c r="W243" s="44" t="s">
        <v>53</v>
      </c>
      <c r="X243" s="42">
        <v>0</v>
      </c>
      <c r="Y243" s="136">
        <v>12</v>
      </c>
      <c r="Z243" s="133" t="s">
        <v>751</v>
      </c>
      <c r="AA243" s="67">
        <v>12</v>
      </c>
      <c r="AB243" s="35" t="str">
        <f t="shared" si="136"/>
        <v>Adet</v>
      </c>
      <c r="AC243" s="38">
        <v>50</v>
      </c>
      <c r="AD243" s="38">
        <v>38.5</v>
      </c>
      <c r="AE243" s="38">
        <v>23.5</v>
      </c>
      <c r="AF243" s="68">
        <f t="shared" si="139"/>
        <v>4.52375E-2</v>
      </c>
      <c r="AG243" s="37">
        <f t="shared" si="104"/>
        <v>1.6800000000000002</v>
      </c>
      <c r="AH243" s="114">
        <v>4.0999999999999996</v>
      </c>
      <c r="AI243" s="118">
        <f t="shared" si="105"/>
        <v>1503.1776733904394</v>
      </c>
      <c r="AJ243" s="29">
        <f t="shared" si="106"/>
        <v>18038.132080685275</v>
      </c>
      <c r="AK243" s="29">
        <f t="shared" si="107"/>
        <v>618.95551257253385</v>
      </c>
      <c r="AL243" s="29">
        <f t="shared" si="108"/>
        <v>7427.4661508704066</v>
      </c>
      <c r="AM243" s="29">
        <f t="shared" si="109"/>
        <v>2431.61094224924</v>
      </c>
      <c r="AN243" s="30">
        <f t="shared" si="110"/>
        <v>29179.33130699088</v>
      </c>
      <c r="AO243" s="29">
        <f t="shared" si="111"/>
        <v>60.790273556231</v>
      </c>
      <c r="AP243" s="119">
        <f t="shared" si="112"/>
        <v>729.483282674772</v>
      </c>
      <c r="AQ243" s="99"/>
      <c r="AR243" s="13">
        <f t="shared" si="113"/>
        <v>0</v>
      </c>
      <c r="AS243" s="11">
        <f t="shared" si="114"/>
        <v>0</v>
      </c>
      <c r="AT243" s="11">
        <f t="shared" si="115"/>
        <v>0</v>
      </c>
      <c r="AU243" s="11">
        <f t="shared" si="116"/>
        <v>0</v>
      </c>
      <c r="AV243" s="19" t="str">
        <f t="shared" si="102"/>
        <v>Adet</v>
      </c>
      <c r="AW243" s="106">
        <f t="shared" si="103"/>
        <v>65</v>
      </c>
      <c r="AX243" s="107">
        <f t="shared" si="140"/>
        <v>0</v>
      </c>
    </row>
    <row r="244" spans="1:50" ht="55.05" customHeight="1" x14ac:dyDescent="0.3">
      <c r="A244" s="24">
        <v>8</v>
      </c>
      <c r="B244" s="34" t="s">
        <v>599</v>
      </c>
      <c r="C244" s="38" t="s">
        <v>593</v>
      </c>
      <c r="D244" s="45" t="s">
        <v>600</v>
      </c>
      <c r="E244" s="154"/>
      <c r="F244" s="159" t="s">
        <v>97</v>
      </c>
      <c r="G244" s="160">
        <v>79</v>
      </c>
      <c r="H244" s="156" t="s">
        <v>20</v>
      </c>
      <c r="I244" s="44" t="s">
        <v>601</v>
      </c>
      <c r="J244" s="30" t="s">
        <v>602</v>
      </c>
      <c r="K244" s="40" t="s">
        <v>603</v>
      </c>
      <c r="L244" s="40" t="s">
        <v>604</v>
      </c>
      <c r="M244" s="42" t="s">
        <v>605</v>
      </c>
      <c r="N244" s="29">
        <v>192</v>
      </c>
      <c r="O244" s="124" t="s">
        <v>30</v>
      </c>
      <c r="P244" s="126" t="s">
        <v>738</v>
      </c>
      <c r="Q244" s="38" t="s">
        <v>737</v>
      </c>
      <c r="R244" s="38" t="s">
        <v>737</v>
      </c>
      <c r="S244" s="38" t="s">
        <v>737</v>
      </c>
      <c r="T244" s="41" t="s">
        <v>737</v>
      </c>
      <c r="U244" s="127" t="s">
        <v>737</v>
      </c>
      <c r="V244" s="135">
        <v>6224009300341</v>
      </c>
      <c r="W244" s="44" t="s">
        <v>51</v>
      </c>
      <c r="X244" s="42">
        <v>0</v>
      </c>
      <c r="Y244" s="136">
        <v>12</v>
      </c>
      <c r="Z244" s="133" t="s">
        <v>751</v>
      </c>
      <c r="AA244" s="67">
        <v>12</v>
      </c>
      <c r="AB244" s="35" t="str">
        <f t="shared" si="136"/>
        <v>Set</v>
      </c>
      <c r="AC244" s="38">
        <v>50</v>
      </c>
      <c r="AD244" s="38">
        <v>38.5</v>
      </c>
      <c r="AE244" s="38">
        <v>23.5</v>
      </c>
      <c r="AF244" s="68">
        <f t="shared" si="139"/>
        <v>4.52375E-2</v>
      </c>
      <c r="AG244" s="37">
        <f t="shared" si="104"/>
        <v>2.3040000000000003</v>
      </c>
      <c r="AH244" s="114">
        <v>3</v>
      </c>
      <c r="AI244" s="118">
        <f t="shared" si="105"/>
        <v>1503.1776733904394</v>
      </c>
      <c r="AJ244" s="29">
        <f t="shared" si="106"/>
        <v>18038.132080685275</v>
      </c>
      <c r="AK244" s="29">
        <f t="shared" si="107"/>
        <v>618.95551257253385</v>
      </c>
      <c r="AL244" s="29">
        <f t="shared" si="108"/>
        <v>7427.4661508704066</v>
      </c>
      <c r="AM244" s="29">
        <f t="shared" si="109"/>
        <v>2431.61094224924</v>
      </c>
      <c r="AN244" s="30">
        <f t="shared" si="110"/>
        <v>29179.33130699088</v>
      </c>
      <c r="AO244" s="29">
        <f t="shared" si="111"/>
        <v>60.790273556231</v>
      </c>
      <c r="AP244" s="119">
        <f t="shared" si="112"/>
        <v>729.483282674772</v>
      </c>
      <c r="AQ244" s="99"/>
      <c r="AR244" s="13">
        <f t="shared" si="113"/>
        <v>0</v>
      </c>
      <c r="AS244" s="11">
        <f t="shared" si="114"/>
        <v>0</v>
      </c>
      <c r="AT244" s="11">
        <f t="shared" si="115"/>
        <v>0</v>
      </c>
      <c r="AU244" s="11">
        <f t="shared" si="116"/>
        <v>0</v>
      </c>
      <c r="AV244" s="19" t="str">
        <f t="shared" si="102"/>
        <v>Set</v>
      </c>
      <c r="AW244" s="106">
        <f t="shared" si="103"/>
        <v>79</v>
      </c>
      <c r="AX244" s="107">
        <f t="shared" si="140"/>
        <v>0</v>
      </c>
    </row>
    <row r="245" spans="1:50" ht="55.05" customHeight="1" x14ac:dyDescent="0.3">
      <c r="A245" s="24">
        <v>9</v>
      </c>
      <c r="B245" s="34" t="s">
        <v>606</v>
      </c>
      <c r="C245" s="38" t="s">
        <v>607</v>
      </c>
      <c r="D245" s="43" t="s">
        <v>608</v>
      </c>
      <c r="E245" s="154"/>
      <c r="F245" s="159" t="s">
        <v>97</v>
      </c>
      <c r="G245" s="160">
        <v>159</v>
      </c>
      <c r="H245" s="156" t="s">
        <v>20</v>
      </c>
      <c r="I245" s="44" t="s">
        <v>609</v>
      </c>
      <c r="J245" s="30" t="s">
        <v>610</v>
      </c>
      <c r="K245" s="40" t="s">
        <v>611</v>
      </c>
      <c r="L245" s="40" t="s">
        <v>612</v>
      </c>
      <c r="M245" s="42" t="s">
        <v>613</v>
      </c>
      <c r="N245" s="29">
        <v>245</v>
      </c>
      <c r="O245" s="124" t="s">
        <v>40</v>
      </c>
      <c r="P245" s="126" t="s">
        <v>734</v>
      </c>
      <c r="Q245" s="38" t="s">
        <v>734</v>
      </c>
      <c r="R245" s="38" t="s">
        <v>737</v>
      </c>
      <c r="S245" s="38" t="s">
        <v>737</v>
      </c>
      <c r="T245" s="38" t="s">
        <v>734</v>
      </c>
      <c r="U245" s="128" t="s">
        <v>737</v>
      </c>
      <c r="V245" s="135">
        <v>6224009300075</v>
      </c>
      <c r="W245" s="44" t="s">
        <v>51</v>
      </c>
      <c r="X245" s="42">
        <v>0</v>
      </c>
      <c r="Y245" s="136">
        <v>12</v>
      </c>
      <c r="Z245" s="133" t="s">
        <v>751</v>
      </c>
      <c r="AA245" s="67">
        <v>12</v>
      </c>
      <c r="AB245" s="35" t="str">
        <f t="shared" si="136"/>
        <v>Set</v>
      </c>
      <c r="AC245" s="38">
        <v>50</v>
      </c>
      <c r="AD245" s="38">
        <v>34</v>
      </c>
      <c r="AE245" s="38">
        <v>56.000000000000007</v>
      </c>
      <c r="AF245" s="68">
        <f t="shared" si="139"/>
        <v>9.5200000000000021E-2</v>
      </c>
      <c r="AG245" s="37">
        <f t="shared" si="104"/>
        <v>2.94</v>
      </c>
      <c r="AH245" s="114">
        <v>3.9</v>
      </c>
      <c r="AI245" s="118">
        <f t="shared" si="105"/>
        <v>714.28571428571411</v>
      </c>
      <c r="AJ245" s="29">
        <f t="shared" si="106"/>
        <v>8571.4285714285688</v>
      </c>
      <c r="AK245" s="29">
        <f t="shared" si="107"/>
        <v>294.11764705882348</v>
      </c>
      <c r="AL245" s="29">
        <f t="shared" si="108"/>
        <v>3529.411764705882</v>
      </c>
      <c r="AM245" s="29">
        <f t="shared" si="109"/>
        <v>1155.4621848739494</v>
      </c>
      <c r="AN245" s="30">
        <f t="shared" si="110"/>
        <v>13865.546218487392</v>
      </c>
      <c r="AO245" s="29">
        <f t="shared" si="111"/>
        <v>28.886554621848735</v>
      </c>
      <c r="AP245" s="119">
        <f t="shared" si="112"/>
        <v>346.63865546218483</v>
      </c>
      <c r="AQ245" s="99"/>
      <c r="AR245" s="13">
        <f t="shared" si="113"/>
        <v>0</v>
      </c>
      <c r="AS245" s="11">
        <f t="shared" si="114"/>
        <v>0</v>
      </c>
      <c r="AT245" s="11">
        <f t="shared" si="115"/>
        <v>0</v>
      </c>
      <c r="AU245" s="11">
        <f t="shared" si="116"/>
        <v>0</v>
      </c>
      <c r="AV245" s="19" t="str">
        <f t="shared" si="102"/>
        <v>Set</v>
      </c>
      <c r="AW245" s="106">
        <f t="shared" si="103"/>
        <v>159</v>
      </c>
      <c r="AX245" s="107">
        <f t="shared" si="140"/>
        <v>0</v>
      </c>
    </row>
    <row r="246" spans="1:50" ht="55.05" customHeight="1" x14ac:dyDescent="0.3">
      <c r="A246" s="24">
        <v>10</v>
      </c>
      <c r="B246" s="34" t="s">
        <v>614</v>
      </c>
      <c r="C246" s="38" t="s">
        <v>593</v>
      </c>
      <c r="D246" s="45" t="s">
        <v>615</v>
      </c>
      <c r="E246" s="154"/>
      <c r="F246" s="159" t="s">
        <v>743</v>
      </c>
      <c r="G246" s="160">
        <v>78</v>
      </c>
      <c r="H246" s="156" t="s">
        <v>20</v>
      </c>
      <c r="I246" s="37">
        <v>1.9</v>
      </c>
      <c r="J246" s="29">
        <f>I246*1000</f>
        <v>1900</v>
      </c>
      <c r="K246" s="38">
        <v>170</v>
      </c>
      <c r="L246" s="38">
        <v>155</v>
      </c>
      <c r="M246" s="39">
        <v>220</v>
      </c>
      <c r="N246" s="29">
        <v>141</v>
      </c>
      <c r="O246" s="124" t="s">
        <v>40</v>
      </c>
      <c r="P246" s="126" t="s">
        <v>734</v>
      </c>
      <c r="Q246" s="38" t="s">
        <v>734</v>
      </c>
      <c r="R246" s="38" t="s">
        <v>737</v>
      </c>
      <c r="S246" s="38" t="s">
        <v>737</v>
      </c>
      <c r="T246" s="38" t="s">
        <v>734</v>
      </c>
      <c r="U246" s="128" t="s">
        <v>737</v>
      </c>
      <c r="V246" s="135">
        <v>6224009300327</v>
      </c>
      <c r="W246" s="44" t="s">
        <v>51</v>
      </c>
      <c r="X246" s="42">
        <v>0</v>
      </c>
      <c r="Y246" s="136">
        <v>12</v>
      </c>
      <c r="Z246" s="133" t="s">
        <v>751</v>
      </c>
      <c r="AA246" s="67">
        <v>12</v>
      </c>
      <c r="AB246" s="35" t="str">
        <f t="shared" si="136"/>
        <v>Adet</v>
      </c>
      <c r="AC246" s="38">
        <v>51</v>
      </c>
      <c r="AD246" s="38">
        <v>38.5</v>
      </c>
      <c r="AE246" s="38">
        <v>23</v>
      </c>
      <c r="AF246" s="68">
        <f t="shared" si="139"/>
        <v>4.5160499999999999E-2</v>
      </c>
      <c r="AG246" s="37">
        <f t="shared" si="104"/>
        <v>1.6919999999999997</v>
      </c>
      <c r="AH246" s="114">
        <v>2.4</v>
      </c>
      <c r="AI246" s="118">
        <f t="shared" si="105"/>
        <v>1505.7406361754188</v>
      </c>
      <c r="AJ246" s="29">
        <f t="shared" si="106"/>
        <v>18068.887634105027</v>
      </c>
      <c r="AK246" s="29">
        <f t="shared" si="107"/>
        <v>620.01085018987828</v>
      </c>
      <c r="AL246" s="29">
        <f t="shared" si="108"/>
        <v>7440.1302022785394</v>
      </c>
      <c r="AM246" s="29">
        <f t="shared" si="109"/>
        <v>2435.7569114602361</v>
      </c>
      <c r="AN246" s="30">
        <f t="shared" si="110"/>
        <v>29229.082937522835</v>
      </c>
      <c r="AO246" s="29">
        <f t="shared" si="111"/>
        <v>60.893922786505911</v>
      </c>
      <c r="AP246" s="119">
        <f t="shared" si="112"/>
        <v>730.72707343807087</v>
      </c>
      <c r="AQ246" s="99"/>
      <c r="AR246" s="13">
        <f t="shared" si="113"/>
        <v>0</v>
      </c>
      <c r="AS246" s="11">
        <f t="shared" si="114"/>
        <v>0</v>
      </c>
      <c r="AT246" s="11">
        <f t="shared" si="115"/>
        <v>0</v>
      </c>
      <c r="AU246" s="11">
        <f t="shared" si="116"/>
        <v>0</v>
      </c>
      <c r="AV246" s="19" t="str">
        <f t="shared" si="102"/>
        <v>Adet</v>
      </c>
      <c r="AW246" s="106">
        <f t="shared" si="103"/>
        <v>78</v>
      </c>
      <c r="AX246" s="107">
        <f t="shared" si="140"/>
        <v>0</v>
      </c>
    </row>
    <row r="247" spans="1:50" ht="55.05" customHeight="1" x14ac:dyDescent="0.3">
      <c r="A247" s="24">
        <v>11</v>
      </c>
      <c r="B247" s="34" t="s">
        <v>616</v>
      </c>
      <c r="C247" s="38" t="s">
        <v>607</v>
      </c>
      <c r="D247" s="45" t="s">
        <v>617</v>
      </c>
      <c r="E247" s="154"/>
      <c r="F247" s="159" t="s">
        <v>743</v>
      </c>
      <c r="G247" s="160">
        <v>149</v>
      </c>
      <c r="H247" s="156" t="s">
        <v>20</v>
      </c>
      <c r="I247" s="37">
        <v>4.7</v>
      </c>
      <c r="J247" s="29">
        <f>I247*1000</f>
        <v>4700</v>
      </c>
      <c r="K247" s="38">
        <v>210</v>
      </c>
      <c r="L247" s="38">
        <v>180</v>
      </c>
      <c r="M247" s="39">
        <v>260</v>
      </c>
      <c r="N247" s="29">
        <v>198</v>
      </c>
      <c r="O247" s="124" t="s">
        <v>40</v>
      </c>
      <c r="P247" s="126" t="s">
        <v>735</v>
      </c>
      <c r="Q247" s="38" t="s">
        <v>734</v>
      </c>
      <c r="R247" s="38" t="s">
        <v>737</v>
      </c>
      <c r="S247" s="38" t="s">
        <v>737</v>
      </c>
      <c r="T247" s="41" t="s">
        <v>734</v>
      </c>
      <c r="U247" s="127" t="s">
        <v>737</v>
      </c>
      <c r="V247" s="135">
        <v>6224009300310</v>
      </c>
      <c r="W247" s="44" t="s">
        <v>51</v>
      </c>
      <c r="X247" s="42">
        <v>0</v>
      </c>
      <c r="Y247" s="136">
        <v>12</v>
      </c>
      <c r="Z247" s="133" t="s">
        <v>751</v>
      </c>
      <c r="AA247" s="67">
        <v>12</v>
      </c>
      <c r="AB247" s="35" t="str">
        <f t="shared" si="136"/>
        <v>Adet</v>
      </c>
      <c r="AC247" s="38">
        <v>54.500000000000007</v>
      </c>
      <c r="AD247" s="38">
        <v>35.5</v>
      </c>
      <c r="AE247" s="38">
        <v>53.7</v>
      </c>
      <c r="AF247" s="68">
        <f t="shared" si="139"/>
        <v>0.10389607500000003</v>
      </c>
      <c r="AG247" s="37">
        <f t="shared" si="104"/>
        <v>2.3760000000000003</v>
      </c>
      <c r="AH247" s="114">
        <v>3.35</v>
      </c>
      <c r="AI247" s="118">
        <f t="shared" si="105"/>
        <v>654.50018203286288</v>
      </c>
      <c r="AJ247" s="29">
        <f t="shared" si="106"/>
        <v>7854.0021843943541</v>
      </c>
      <c r="AK247" s="29">
        <f t="shared" si="107"/>
        <v>269.50007495470828</v>
      </c>
      <c r="AL247" s="29">
        <f t="shared" si="108"/>
        <v>3234.0008994564996</v>
      </c>
      <c r="AM247" s="29">
        <f t="shared" si="109"/>
        <v>1058.7502944649252</v>
      </c>
      <c r="AN247" s="30">
        <f t="shared" si="110"/>
        <v>12705.003533579104</v>
      </c>
      <c r="AO247" s="29">
        <f t="shared" si="111"/>
        <v>26.468757361623133</v>
      </c>
      <c r="AP247" s="119">
        <f t="shared" si="112"/>
        <v>317.6250883394776</v>
      </c>
      <c r="AQ247" s="99"/>
      <c r="AR247" s="13">
        <f t="shared" si="113"/>
        <v>0</v>
      </c>
      <c r="AS247" s="11">
        <f t="shared" si="114"/>
        <v>0</v>
      </c>
      <c r="AT247" s="11">
        <f t="shared" si="115"/>
        <v>0</v>
      </c>
      <c r="AU247" s="11">
        <f t="shared" si="116"/>
        <v>0</v>
      </c>
      <c r="AV247" s="19" t="str">
        <f t="shared" si="102"/>
        <v>Adet</v>
      </c>
      <c r="AW247" s="106">
        <f t="shared" si="103"/>
        <v>149</v>
      </c>
      <c r="AX247" s="107">
        <f t="shared" si="140"/>
        <v>0</v>
      </c>
    </row>
    <row r="248" spans="1:50" ht="55.05" customHeight="1" x14ac:dyDescent="0.3">
      <c r="A248" s="24">
        <v>12</v>
      </c>
      <c r="B248" s="34" t="s">
        <v>736</v>
      </c>
      <c r="C248" s="38" t="s">
        <v>593</v>
      </c>
      <c r="D248" s="45" t="s">
        <v>618</v>
      </c>
      <c r="E248" s="154"/>
      <c r="F248" s="159" t="s">
        <v>743</v>
      </c>
      <c r="G248" s="160">
        <v>88</v>
      </c>
      <c r="H248" s="156" t="s">
        <v>20</v>
      </c>
      <c r="I248" s="37">
        <v>1.7</v>
      </c>
      <c r="J248" s="29">
        <f>I248*1000</f>
        <v>1700</v>
      </c>
      <c r="K248" s="38">
        <v>180</v>
      </c>
      <c r="L248" s="38">
        <v>145</v>
      </c>
      <c r="M248" s="39">
        <v>225</v>
      </c>
      <c r="N248" s="29">
        <v>156</v>
      </c>
      <c r="O248" s="124" t="s">
        <v>40</v>
      </c>
      <c r="P248" s="126" t="s">
        <v>734</v>
      </c>
      <c r="Q248" s="38" t="s">
        <v>734</v>
      </c>
      <c r="R248" s="38" t="s">
        <v>737</v>
      </c>
      <c r="S248" s="38" t="s">
        <v>737</v>
      </c>
      <c r="T248" s="41" t="s">
        <v>734</v>
      </c>
      <c r="U248" s="127" t="s">
        <v>737</v>
      </c>
      <c r="V248" s="135">
        <v>6224009300211</v>
      </c>
      <c r="W248" s="44" t="s">
        <v>51</v>
      </c>
      <c r="X248" s="42">
        <v>0</v>
      </c>
      <c r="Y248" s="136">
        <v>12</v>
      </c>
      <c r="Z248" s="133" t="s">
        <v>751</v>
      </c>
      <c r="AA248" s="67">
        <v>12</v>
      </c>
      <c r="AB248" s="35" t="str">
        <f t="shared" si="136"/>
        <v>Adet</v>
      </c>
      <c r="AC248" s="38">
        <v>49</v>
      </c>
      <c r="AD248" s="38">
        <v>38.5</v>
      </c>
      <c r="AE248" s="38">
        <v>23</v>
      </c>
      <c r="AF248" s="68">
        <f t="shared" si="139"/>
        <v>4.3389499999999998E-2</v>
      </c>
      <c r="AG248" s="37">
        <f t="shared" si="104"/>
        <v>1.8719999999999999</v>
      </c>
      <c r="AH248" s="114">
        <v>2.5</v>
      </c>
      <c r="AI248" s="118">
        <f t="shared" si="105"/>
        <v>1567.1994376519665</v>
      </c>
      <c r="AJ248" s="29">
        <f t="shared" si="106"/>
        <v>18806.393251823596</v>
      </c>
      <c r="AK248" s="29">
        <f t="shared" si="107"/>
        <v>645.31741550375091</v>
      </c>
      <c r="AL248" s="29">
        <f t="shared" si="108"/>
        <v>7743.8089860450109</v>
      </c>
      <c r="AM248" s="29">
        <f t="shared" si="109"/>
        <v>2535.1755609075931</v>
      </c>
      <c r="AN248" s="30">
        <f t="shared" si="110"/>
        <v>30422.106730891115</v>
      </c>
      <c r="AO248" s="29">
        <f t="shared" si="111"/>
        <v>63.379389022689828</v>
      </c>
      <c r="AP248" s="119">
        <f t="shared" si="112"/>
        <v>760.55266827227797</v>
      </c>
      <c r="AQ248" s="99"/>
      <c r="AR248" s="13">
        <f t="shared" si="113"/>
        <v>0</v>
      </c>
      <c r="AS248" s="11">
        <f t="shared" si="114"/>
        <v>0</v>
      </c>
      <c r="AT248" s="11">
        <f t="shared" si="115"/>
        <v>0</v>
      </c>
      <c r="AU248" s="11">
        <f t="shared" si="116"/>
        <v>0</v>
      </c>
      <c r="AV248" s="19" t="str">
        <f t="shared" si="102"/>
        <v>Adet</v>
      </c>
      <c r="AW248" s="106">
        <f t="shared" si="103"/>
        <v>88</v>
      </c>
      <c r="AX248" s="107">
        <f t="shared" si="140"/>
        <v>0</v>
      </c>
    </row>
    <row r="249" spans="1:50" ht="55.05" customHeight="1" x14ac:dyDescent="0.3">
      <c r="A249" s="24">
        <v>13</v>
      </c>
      <c r="B249" s="34" t="s">
        <v>619</v>
      </c>
      <c r="C249" s="38" t="s">
        <v>607</v>
      </c>
      <c r="D249" s="45" t="s">
        <v>620</v>
      </c>
      <c r="E249" s="154"/>
      <c r="F249" s="159" t="s">
        <v>97</v>
      </c>
      <c r="G249" s="160">
        <v>170</v>
      </c>
      <c r="H249" s="156" t="s">
        <v>20</v>
      </c>
      <c r="I249" s="44" t="s">
        <v>621</v>
      </c>
      <c r="J249" s="30" t="s">
        <v>622</v>
      </c>
      <c r="K249" s="40" t="s">
        <v>603</v>
      </c>
      <c r="L249" s="40" t="s">
        <v>623</v>
      </c>
      <c r="M249" s="42" t="s">
        <v>624</v>
      </c>
      <c r="N249" s="29">
        <v>233</v>
      </c>
      <c r="O249" s="124" t="s">
        <v>40</v>
      </c>
      <c r="P249" s="126" t="s">
        <v>734</v>
      </c>
      <c r="Q249" s="38" t="s">
        <v>734</v>
      </c>
      <c r="R249" s="38" t="s">
        <v>737</v>
      </c>
      <c r="S249" s="38" t="s">
        <v>737</v>
      </c>
      <c r="T249" s="38" t="s">
        <v>734</v>
      </c>
      <c r="U249" s="128" t="s">
        <v>737</v>
      </c>
      <c r="V249" s="135">
        <v>6224009300358</v>
      </c>
      <c r="W249" s="44" t="s">
        <v>51</v>
      </c>
      <c r="X249" s="42">
        <v>0</v>
      </c>
      <c r="Y249" s="136">
        <v>12</v>
      </c>
      <c r="Z249" s="133" t="s">
        <v>751</v>
      </c>
      <c r="AA249" s="67">
        <v>12</v>
      </c>
      <c r="AB249" s="35" t="str">
        <f t="shared" si="136"/>
        <v>Set</v>
      </c>
      <c r="AC249" s="38">
        <v>48</v>
      </c>
      <c r="AD249" s="38">
        <v>32.1</v>
      </c>
      <c r="AE249" s="38">
        <v>56.699999999999996</v>
      </c>
      <c r="AF249" s="68">
        <f t="shared" si="139"/>
        <v>8.7363360000000001E-2</v>
      </c>
      <c r="AG249" s="37">
        <f t="shared" si="104"/>
        <v>2.7960000000000003</v>
      </c>
      <c r="AH249" s="114">
        <v>3.91</v>
      </c>
      <c r="AI249" s="118">
        <f t="shared" si="105"/>
        <v>778.35834152898883</v>
      </c>
      <c r="AJ249" s="29">
        <f t="shared" si="106"/>
        <v>9340.3000983478669</v>
      </c>
      <c r="AK249" s="29">
        <f t="shared" si="107"/>
        <v>320.50049357076011</v>
      </c>
      <c r="AL249" s="29">
        <f t="shared" si="108"/>
        <v>3846.0059228491214</v>
      </c>
      <c r="AM249" s="29">
        <f t="shared" si="109"/>
        <v>1259.1090818851289</v>
      </c>
      <c r="AN249" s="30">
        <f t="shared" si="110"/>
        <v>15109.308982621547</v>
      </c>
      <c r="AO249" s="29">
        <f t="shared" si="111"/>
        <v>31.477727047128223</v>
      </c>
      <c r="AP249" s="119">
        <f t="shared" si="112"/>
        <v>377.73272456553866</v>
      </c>
      <c r="AQ249" s="99"/>
      <c r="AR249" s="13">
        <f t="shared" si="113"/>
        <v>0</v>
      </c>
      <c r="AS249" s="11">
        <f t="shared" si="114"/>
        <v>0</v>
      </c>
      <c r="AT249" s="11">
        <f t="shared" si="115"/>
        <v>0</v>
      </c>
      <c r="AU249" s="11">
        <f t="shared" si="116"/>
        <v>0</v>
      </c>
      <c r="AV249" s="19" t="str">
        <f t="shared" si="102"/>
        <v>Set</v>
      </c>
      <c r="AW249" s="106">
        <f t="shared" si="103"/>
        <v>170</v>
      </c>
      <c r="AX249" s="107">
        <f t="shared" si="140"/>
        <v>0</v>
      </c>
    </row>
    <row r="250" spans="1:50" ht="55.05" customHeight="1" x14ac:dyDescent="0.3">
      <c r="A250" s="24">
        <v>14</v>
      </c>
      <c r="B250" s="34" t="s">
        <v>625</v>
      </c>
      <c r="C250" s="38" t="s">
        <v>593</v>
      </c>
      <c r="D250" s="43" t="s">
        <v>626</v>
      </c>
      <c r="E250" s="154"/>
      <c r="F250" s="159" t="s">
        <v>743</v>
      </c>
      <c r="G250" s="160">
        <v>78</v>
      </c>
      <c r="H250" s="156" t="s">
        <v>20</v>
      </c>
      <c r="I250" s="37">
        <v>1.6</v>
      </c>
      <c r="J250" s="29">
        <f t="shared" ref="J250:J256" si="141">I250*1000</f>
        <v>1600</v>
      </c>
      <c r="K250" s="38">
        <v>170</v>
      </c>
      <c r="L250" s="38">
        <v>150</v>
      </c>
      <c r="M250" s="39">
        <v>250</v>
      </c>
      <c r="N250" s="29">
        <v>172</v>
      </c>
      <c r="O250" s="124" t="s">
        <v>40</v>
      </c>
      <c r="P250" s="126" t="s">
        <v>734</v>
      </c>
      <c r="Q250" s="38" t="s">
        <v>734</v>
      </c>
      <c r="R250" s="38" t="s">
        <v>737</v>
      </c>
      <c r="S250" s="38" t="s">
        <v>737</v>
      </c>
      <c r="T250" s="38" t="s">
        <v>734</v>
      </c>
      <c r="U250" s="128" t="s">
        <v>737</v>
      </c>
      <c r="V250" s="135">
        <v>6224009300334</v>
      </c>
      <c r="W250" s="44" t="s">
        <v>51</v>
      </c>
      <c r="X250" s="42">
        <v>0</v>
      </c>
      <c r="Y250" s="136">
        <v>12</v>
      </c>
      <c r="Z250" s="133" t="s">
        <v>751</v>
      </c>
      <c r="AA250" s="67">
        <v>12</v>
      </c>
      <c r="AB250" s="35" t="str">
        <f t="shared" si="136"/>
        <v>Adet</v>
      </c>
      <c r="AC250" s="38">
        <v>46.7</v>
      </c>
      <c r="AD250" s="38">
        <v>37</v>
      </c>
      <c r="AE250" s="38">
        <v>25.5</v>
      </c>
      <c r="AF250" s="68">
        <f t="shared" si="139"/>
        <v>4.4061450000000002E-2</v>
      </c>
      <c r="AG250" s="37">
        <f t="shared" si="104"/>
        <v>2.0640000000000001</v>
      </c>
      <c r="AH250" s="114">
        <v>2.7</v>
      </c>
      <c r="AI250" s="118">
        <f t="shared" si="105"/>
        <v>1543.2991878388023</v>
      </c>
      <c r="AJ250" s="29">
        <f t="shared" si="106"/>
        <v>18519.590254065628</v>
      </c>
      <c r="AK250" s="29">
        <f t="shared" si="107"/>
        <v>635.47613616891863</v>
      </c>
      <c r="AL250" s="29">
        <f t="shared" si="108"/>
        <v>7625.7136340270235</v>
      </c>
      <c r="AM250" s="29">
        <f t="shared" si="109"/>
        <v>2496.5133920921803</v>
      </c>
      <c r="AN250" s="30">
        <f t="shared" si="110"/>
        <v>29958.160705106166</v>
      </c>
      <c r="AO250" s="29">
        <f t="shared" si="111"/>
        <v>62.412834802304509</v>
      </c>
      <c r="AP250" s="119">
        <f t="shared" si="112"/>
        <v>748.95401762765414</v>
      </c>
      <c r="AQ250" s="99"/>
      <c r="AR250" s="13">
        <f t="shared" si="113"/>
        <v>0</v>
      </c>
      <c r="AS250" s="11">
        <f t="shared" si="114"/>
        <v>0</v>
      </c>
      <c r="AT250" s="11">
        <f t="shared" si="115"/>
        <v>0</v>
      </c>
      <c r="AU250" s="11">
        <f t="shared" si="116"/>
        <v>0</v>
      </c>
      <c r="AV250" s="19" t="str">
        <f t="shared" si="102"/>
        <v>Adet</v>
      </c>
      <c r="AW250" s="106">
        <f t="shared" si="103"/>
        <v>78</v>
      </c>
      <c r="AX250" s="107">
        <f t="shared" si="140"/>
        <v>0</v>
      </c>
    </row>
    <row r="251" spans="1:50" ht="55.05" customHeight="1" x14ac:dyDescent="0.3">
      <c r="A251" s="24">
        <v>15</v>
      </c>
      <c r="B251" s="34" t="s">
        <v>627</v>
      </c>
      <c r="C251" s="38" t="s">
        <v>593</v>
      </c>
      <c r="D251" s="43" t="s">
        <v>628</v>
      </c>
      <c r="E251" s="154"/>
      <c r="F251" s="159" t="s">
        <v>743</v>
      </c>
      <c r="G251" s="160">
        <v>76</v>
      </c>
      <c r="H251" s="156" t="s">
        <v>20</v>
      </c>
      <c r="I251" s="37">
        <v>1.8</v>
      </c>
      <c r="J251" s="29">
        <f t="shared" si="141"/>
        <v>1800</v>
      </c>
      <c r="K251" s="38">
        <v>190</v>
      </c>
      <c r="L251" s="38">
        <v>130</v>
      </c>
      <c r="M251" s="39">
        <v>230</v>
      </c>
      <c r="N251" s="29">
        <v>140</v>
      </c>
      <c r="O251" s="125" t="s">
        <v>30</v>
      </c>
      <c r="P251" s="126" t="s">
        <v>737</v>
      </c>
      <c r="Q251" s="38" t="s">
        <v>737</v>
      </c>
      <c r="R251" s="38" t="s">
        <v>737</v>
      </c>
      <c r="S251" s="38" t="s">
        <v>737</v>
      </c>
      <c r="T251" s="38" t="s">
        <v>737</v>
      </c>
      <c r="U251" s="128" t="s">
        <v>737</v>
      </c>
      <c r="V251" s="135">
        <v>6224010803695</v>
      </c>
      <c r="W251" s="44" t="s">
        <v>51</v>
      </c>
      <c r="X251" s="42">
        <v>0</v>
      </c>
      <c r="Y251" s="136">
        <v>12</v>
      </c>
      <c r="Z251" s="133" t="s">
        <v>751</v>
      </c>
      <c r="AA251" s="67">
        <v>12</v>
      </c>
      <c r="AB251" s="35" t="str">
        <f t="shared" si="136"/>
        <v>Adet</v>
      </c>
      <c r="AC251" s="38">
        <v>50</v>
      </c>
      <c r="AD251" s="38">
        <v>39.6</v>
      </c>
      <c r="AE251" s="38">
        <v>24</v>
      </c>
      <c r="AF251" s="68">
        <f t="shared" si="139"/>
        <v>4.7520000000000007E-2</v>
      </c>
      <c r="AG251" s="37">
        <f t="shared" si="104"/>
        <v>1.6800000000000002</v>
      </c>
      <c r="AH251" s="114">
        <v>4.0999999999999996</v>
      </c>
      <c r="AI251" s="118">
        <f t="shared" si="105"/>
        <v>1430.9764309764307</v>
      </c>
      <c r="AJ251" s="29">
        <f t="shared" si="106"/>
        <v>17171.71717171717</v>
      </c>
      <c r="AK251" s="29">
        <f t="shared" si="107"/>
        <v>589.22558922558915</v>
      </c>
      <c r="AL251" s="29">
        <f t="shared" si="108"/>
        <v>7070.7070707070698</v>
      </c>
      <c r="AM251" s="29">
        <f t="shared" si="109"/>
        <v>2314.8148148148143</v>
      </c>
      <c r="AN251" s="30">
        <f t="shared" si="110"/>
        <v>27777.777777777774</v>
      </c>
      <c r="AO251" s="29">
        <f t="shared" si="111"/>
        <v>57.87037037037036</v>
      </c>
      <c r="AP251" s="119">
        <f t="shared" si="112"/>
        <v>694.44444444444434</v>
      </c>
      <c r="AQ251" s="99"/>
      <c r="AR251" s="13">
        <f t="shared" si="113"/>
        <v>0</v>
      </c>
      <c r="AS251" s="11">
        <f t="shared" si="114"/>
        <v>0</v>
      </c>
      <c r="AT251" s="11">
        <f t="shared" si="115"/>
        <v>0</v>
      </c>
      <c r="AU251" s="11">
        <f t="shared" si="116"/>
        <v>0</v>
      </c>
      <c r="AV251" s="19" t="str">
        <f t="shared" si="102"/>
        <v>Adet</v>
      </c>
      <c r="AW251" s="106">
        <f t="shared" si="103"/>
        <v>76</v>
      </c>
      <c r="AX251" s="107">
        <f t="shared" si="140"/>
        <v>0</v>
      </c>
    </row>
    <row r="252" spans="1:50" ht="55.05" customHeight="1" x14ac:dyDescent="0.3">
      <c r="A252" s="24">
        <v>16</v>
      </c>
      <c r="B252" s="34" t="s">
        <v>629</v>
      </c>
      <c r="C252" s="38" t="s">
        <v>607</v>
      </c>
      <c r="D252" s="45" t="s">
        <v>630</v>
      </c>
      <c r="E252" s="154"/>
      <c r="F252" s="159" t="s">
        <v>743</v>
      </c>
      <c r="G252" s="160">
        <v>254</v>
      </c>
      <c r="H252" s="156" t="s">
        <v>20</v>
      </c>
      <c r="I252" s="37">
        <v>6.5</v>
      </c>
      <c r="J252" s="29">
        <f t="shared" si="141"/>
        <v>6500</v>
      </c>
      <c r="K252" s="38">
        <v>285</v>
      </c>
      <c r="L252" s="38">
        <v>250</v>
      </c>
      <c r="M252" s="39">
        <v>380</v>
      </c>
      <c r="N252" s="29">
        <v>501</v>
      </c>
      <c r="O252" s="125" t="s">
        <v>30</v>
      </c>
      <c r="P252" s="126" t="s">
        <v>77</v>
      </c>
      <c r="Q252" s="38" t="s">
        <v>77</v>
      </c>
      <c r="R252" s="38" t="s">
        <v>737</v>
      </c>
      <c r="S252" s="38" t="s">
        <v>737</v>
      </c>
      <c r="T252" s="41" t="s">
        <v>737</v>
      </c>
      <c r="U252" s="127" t="s">
        <v>737</v>
      </c>
      <c r="V252" s="135">
        <v>6224009300631</v>
      </c>
      <c r="W252" s="44" t="s">
        <v>51</v>
      </c>
      <c r="X252" s="42">
        <v>0</v>
      </c>
      <c r="Y252" s="136">
        <v>6</v>
      </c>
      <c r="Z252" s="133" t="s">
        <v>751</v>
      </c>
      <c r="AA252" s="67">
        <v>6</v>
      </c>
      <c r="AB252" s="35" t="str">
        <f t="shared" si="136"/>
        <v>Adet</v>
      </c>
      <c r="AC252" s="38">
        <v>26.900000000000002</v>
      </c>
      <c r="AD252" s="38">
        <v>21.099999999999998</v>
      </c>
      <c r="AE252" s="38">
        <v>77.900000000000006</v>
      </c>
      <c r="AF252" s="68">
        <f t="shared" si="139"/>
        <v>4.4215261000000006E-2</v>
      </c>
      <c r="AG252" s="37">
        <f t="shared" si="104"/>
        <v>3.0060000000000002</v>
      </c>
      <c r="AH252" s="114">
        <v>2.35</v>
      </c>
      <c r="AI252" s="118">
        <f t="shared" si="105"/>
        <v>1537.9305348892997</v>
      </c>
      <c r="AJ252" s="29">
        <f t="shared" si="106"/>
        <v>9227.5832093357985</v>
      </c>
      <c r="AK252" s="29">
        <f t="shared" si="107"/>
        <v>633.26551436618217</v>
      </c>
      <c r="AL252" s="29">
        <f t="shared" si="108"/>
        <v>3799.5930861970928</v>
      </c>
      <c r="AM252" s="29">
        <f t="shared" si="109"/>
        <v>2487.8288064385729</v>
      </c>
      <c r="AN252" s="30">
        <f t="shared" si="110"/>
        <v>14926.972838631438</v>
      </c>
      <c r="AO252" s="29">
        <f t="shared" si="111"/>
        <v>62.195720160964328</v>
      </c>
      <c r="AP252" s="119">
        <f t="shared" si="112"/>
        <v>373.17432096578597</v>
      </c>
      <c r="AQ252" s="99"/>
      <c r="AR252" s="13">
        <f t="shared" si="113"/>
        <v>0</v>
      </c>
      <c r="AS252" s="11">
        <f t="shared" si="114"/>
        <v>0</v>
      </c>
      <c r="AT252" s="11">
        <f t="shared" si="115"/>
        <v>0</v>
      </c>
      <c r="AU252" s="11">
        <f t="shared" si="116"/>
        <v>0</v>
      </c>
      <c r="AV252" s="19" t="str">
        <f t="shared" si="102"/>
        <v>Adet</v>
      </c>
      <c r="AW252" s="106">
        <f t="shared" si="103"/>
        <v>254</v>
      </c>
      <c r="AX252" s="107">
        <f t="shared" si="140"/>
        <v>0</v>
      </c>
    </row>
    <row r="253" spans="1:50" ht="55.05" customHeight="1" x14ac:dyDescent="0.3">
      <c r="A253" s="24">
        <v>17</v>
      </c>
      <c r="B253" s="46" t="s">
        <v>631</v>
      </c>
      <c r="C253" s="38" t="s">
        <v>593</v>
      </c>
      <c r="D253" s="43" t="s">
        <v>632</v>
      </c>
      <c r="E253" s="125"/>
      <c r="F253" s="159" t="s">
        <v>743</v>
      </c>
      <c r="G253" s="160">
        <v>64</v>
      </c>
      <c r="H253" s="156" t="s">
        <v>20</v>
      </c>
      <c r="I253" s="37">
        <v>1.5</v>
      </c>
      <c r="J253" s="29">
        <f t="shared" si="141"/>
        <v>1500</v>
      </c>
      <c r="K253" s="38">
        <v>100</v>
      </c>
      <c r="L253" s="38">
        <v>95</v>
      </c>
      <c r="M253" s="39">
        <v>235</v>
      </c>
      <c r="N253" s="29">
        <v>142</v>
      </c>
      <c r="O253" s="124" t="s">
        <v>40</v>
      </c>
      <c r="P253" s="126" t="s">
        <v>734</v>
      </c>
      <c r="Q253" s="38" t="s">
        <v>734</v>
      </c>
      <c r="R253" s="38" t="s">
        <v>737</v>
      </c>
      <c r="S253" s="38" t="s">
        <v>737</v>
      </c>
      <c r="T253" s="38" t="s">
        <v>734</v>
      </c>
      <c r="U253" s="128" t="s">
        <v>737</v>
      </c>
      <c r="V253" s="135">
        <v>6224010803640</v>
      </c>
      <c r="W253" s="44" t="s">
        <v>51</v>
      </c>
      <c r="X253" s="42">
        <v>0</v>
      </c>
      <c r="Y253" s="136">
        <v>24</v>
      </c>
      <c r="Z253" s="133" t="s">
        <v>751</v>
      </c>
      <c r="AA253" s="67">
        <v>24</v>
      </c>
      <c r="AB253" s="35" t="str">
        <f t="shared" si="136"/>
        <v>Adet</v>
      </c>
      <c r="AC253" s="38">
        <v>61.6</v>
      </c>
      <c r="AD253" s="38">
        <v>41.199999999999996</v>
      </c>
      <c r="AE253" s="38">
        <v>24.2</v>
      </c>
      <c r="AF253" s="68">
        <f t="shared" si="139"/>
        <v>6.141766399999999E-2</v>
      </c>
      <c r="AG253" s="37">
        <f t="shared" si="104"/>
        <v>3.4079999999999995</v>
      </c>
      <c r="AH253" s="114">
        <v>4.2</v>
      </c>
      <c r="AI253" s="118">
        <f t="shared" si="105"/>
        <v>1107.1733369735457</v>
      </c>
      <c r="AJ253" s="29">
        <f t="shared" si="106"/>
        <v>26572.160087365097</v>
      </c>
      <c r="AK253" s="29">
        <f t="shared" si="107"/>
        <v>455.89490345969534</v>
      </c>
      <c r="AL253" s="29">
        <f t="shared" si="108"/>
        <v>10941.477683032688</v>
      </c>
      <c r="AM253" s="29">
        <f t="shared" si="109"/>
        <v>1791.0156921630887</v>
      </c>
      <c r="AN253" s="30">
        <f t="shared" si="110"/>
        <v>42984.376611914129</v>
      </c>
      <c r="AO253" s="29">
        <f t="shared" si="111"/>
        <v>44.775392304077222</v>
      </c>
      <c r="AP253" s="119">
        <f t="shared" si="112"/>
        <v>1074.6094152978533</v>
      </c>
      <c r="AQ253" s="99"/>
      <c r="AR253" s="13">
        <f t="shared" si="113"/>
        <v>0</v>
      </c>
      <c r="AS253" s="11">
        <f t="shared" si="114"/>
        <v>0</v>
      </c>
      <c r="AT253" s="11">
        <f t="shared" si="115"/>
        <v>0</v>
      </c>
      <c r="AU253" s="11">
        <f t="shared" si="116"/>
        <v>0</v>
      </c>
      <c r="AV253" s="19" t="str">
        <f t="shared" si="102"/>
        <v>Adet</v>
      </c>
      <c r="AW253" s="106">
        <f t="shared" si="103"/>
        <v>64</v>
      </c>
      <c r="AX253" s="107">
        <f t="shared" si="140"/>
        <v>0</v>
      </c>
    </row>
    <row r="254" spans="1:50" ht="55.05" customHeight="1" x14ac:dyDescent="0.3">
      <c r="A254" s="24">
        <v>18</v>
      </c>
      <c r="B254" s="34" t="s">
        <v>633</v>
      </c>
      <c r="C254" s="38" t="s">
        <v>607</v>
      </c>
      <c r="D254" s="45" t="s">
        <v>634</v>
      </c>
      <c r="E254" s="154"/>
      <c r="F254" s="159" t="s">
        <v>743</v>
      </c>
      <c r="G254" s="160">
        <v>148</v>
      </c>
      <c r="H254" s="156" t="s">
        <v>20</v>
      </c>
      <c r="I254" s="37">
        <v>4.7</v>
      </c>
      <c r="J254" s="29">
        <f t="shared" si="141"/>
        <v>4700</v>
      </c>
      <c r="K254" s="38">
        <v>225</v>
      </c>
      <c r="L254" s="38">
        <v>170</v>
      </c>
      <c r="M254" s="39">
        <v>290</v>
      </c>
      <c r="N254" s="29">
        <v>199</v>
      </c>
      <c r="O254" s="124" t="s">
        <v>40</v>
      </c>
      <c r="P254" s="126" t="s">
        <v>77</v>
      </c>
      <c r="Q254" s="38" t="s">
        <v>734</v>
      </c>
      <c r="R254" s="38" t="s">
        <v>737</v>
      </c>
      <c r="S254" s="38" t="s">
        <v>737</v>
      </c>
      <c r="T254" s="38" t="s">
        <v>734</v>
      </c>
      <c r="U254" s="128" t="s">
        <v>737</v>
      </c>
      <c r="V254" s="135">
        <v>6224010803312</v>
      </c>
      <c r="W254" s="44" t="s">
        <v>51</v>
      </c>
      <c r="X254" s="42">
        <v>0</v>
      </c>
      <c r="Y254" s="136">
        <v>12</v>
      </c>
      <c r="Z254" s="133" t="s">
        <v>751</v>
      </c>
      <c r="AA254" s="67">
        <v>12</v>
      </c>
      <c r="AB254" s="35" t="str">
        <f t="shared" si="136"/>
        <v>Adet</v>
      </c>
      <c r="AC254" s="38">
        <v>51.9</v>
      </c>
      <c r="AD254" s="38">
        <v>35.5</v>
      </c>
      <c r="AE254" s="38">
        <v>58.9</v>
      </c>
      <c r="AF254" s="68">
        <f t="shared" si="139"/>
        <v>0.108520305</v>
      </c>
      <c r="AG254" s="37">
        <f t="shared" si="104"/>
        <v>2.3879999999999999</v>
      </c>
      <c r="AH254" s="114">
        <v>3.35</v>
      </c>
      <c r="AI254" s="118">
        <f t="shared" si="105"/>
        <v>626.61084485525544</v>
      </c>
      <c r="AJ254" s="29">
        <f t="shared" si="106"/>
        <v>7519.3301382630652</v>
      </c>
      <c r="AK254" s="29">
        <f t="shared" si="107"/>
        <v>258.01623023451697</v>
      </c>
      <c r="AL254" s="29">
        <f t="shared" si="108"/>
        <v>3096.1947628142034</v>
      </c>
      <c r="AM254" s="29">
        <f t="shared" si="109"/>
        <v>1013.6351902070309</v>
      </c>
      <c r="AN254" s="30">
        <f t="shared" si="110"/>
        <v>12163.62228248437</v>
      </c>
      <c r="AO254" s="29">
        <f t="shared" si="111"/>
        <v>25.34087975517577</v>
      </c>
      <c r="AP254" s="119">
        <f t="shared" si="112"/>
        <v>304.09055706210927</v>
      </c>
      <c r="AQ254" s="99"/>
      <c r="AR254" s="13">
        <f t="shared" si="113"/>
        <v>0</v>
      </c>
      <c r="AS254" s="11">
        <f t="shared" si="114"/>
        <v>0</v>
      </c>
      <c r="AT254" s="11">
        <f t="shared" si="115"/>
        <v>0</v>
      </c>
      <c r="AU254" s="11">
        <f t="shared" si="116"/>
        <v>0</v>
      </c>
      <c r="AV254" s="19" t="str">
        <f t="shared" si="102"/>
        <v>Adet</v>
      </c>
      <c r="AW254" s="106">
        <f t="shared" si="103"/>
        <v>148</v>
      </c>
      <c r="AX254" s="107">
        <f t="shared" si="140"/>
        <v>0</v>
      </c>
    </row>
    <row r="255" spans="1:50" ht="55.05" customHeight="1" x14ac:dyDescent="0.3">
      <c r="A255" s="24">
        <v>19</v>
      </c>
      <c r="B255" s="34" t="s">
        <v>635</v>
      </c>
      <c r="C255" s="38" t="s">
        <v>607</v>
      </c>
      <c r="D255" s="43" t="s">
        <v>636</v>
      </c>
      <c r="E255" s="125"/>
      <c r="F255" s="159" t="s">
        <v>743</v>
      </c>
      <c r="G255" s="160">
        <v>146</v>
      </c>
      <c r="H255" s="156" t="s">
        <v>20</v>
      </c>
      <c r="I255" s="37">
        <v>4.7</v>
      </c>
      <c r="J255" s="29">
        <f t="shared" si="141"/>
        <v>4700</v>
      </c>
      <c r="K255" s="38">
        <v>210</v>
      </c>
      <c r="L255" s="38">
        <v>180</v>
      </c>
      <c r="M255" s="39">
        <v>260</v>
      </c>
      <c r="N255" s="29">
        <v>207</v>
      </c>
      <c r="O255" s="124" t="s">
        <v>40</v>
      </c>
      <c r="P255" s="126" t="s">
        <v>734</v>
      </c>
      <c r="Q255" s="38" t="s">
        <v>734</v>
      </c>
      <c r="R255" s="38" t="s">
        <v>737</v>
      </c>
      <c r="S255" s="38" t="s">
        <v>737</v>
      </c>
      <c r="T255" s="38" t="s">
        <v>734</v>
      </c>
      <c r="U255" s="128" t="s">
        <v>737</v>
      </c>
      <c r="V255" s="135">
        <v>6224010803688</v>
      </c>
      <c r="W255" s="44" t="s">
        <v>51</v>
      </c>
      <c r="X255" s="42">
        <v>0</v>
      </c>
      <c r="Y255" s="136">
        <v>12</v>
      </c>
      <c r="Z255" s="133" t="s">
        <v>751</v>
      </c>
      <c r="AA255" s="67">
        <v>12</v>
      </c>
      <c r="AB255" s="35" t="str">
        <f t="shared" si="136"/>
        <v>Adet</v>
      </c>
      <c r="AC255" s="38">
        <v>54.500000000000007</v>
      </c>
      <c r="AD255" s="38">
        <v>35.5</v>
      </c>
      <c r="AE255" s="38">
        <v>53.7</v>
      </c>
      <c r="AF255" s="68">
        <f t="shared" si="139"/>
        <v>0.10389607500000003</v>
      </c>
      <c r="AG255" s="37">
        <f t="shared" si="104"/>
        <v>2.484</v>
      </c>
      <c r="AH255" s="114">
        <v>3.35</v>
      </c>
      <c r="AI255" s="118">
        <f t="shared" si="105"/>
        <v>654.50018203286288</v>
      </c>
      <c r="AJ255" s="29">
        <f t="shared" si="106"/>
        <v>7854.0021843943541</v>
      </c>
      <c r="AK255" s="29">
        <f t="shared" si="107"/>
        <v>269.50007495470828</v>
      </c>
      <c r="AL255" s="29">
        <f t="shared" si="108"/>
        <v>3234.0008994564996</v>
      </c>
      <c r="AM255" s="29">
        <f t="shared" si="109"/>
        <v>1058.7502944649252</v>
      </c>
      <c r="AN255" s="30">
        <f t="shared" si="110"/>
        <v>12705.003533579104</v>
      </c>
      <c r="AO255" s="29">
        <f t="shared" si="111"/>
        <v>26.468757361623133</v>
      </c>
      <c r="AP255" s="119">
        <f t="shared" si="112"/>
        <v>317.6250883394776</v>
      </c>
      <c r="AQ255" s="99"/>
      <c r="AR255" s="13">
        <f t="shared" si="113"/>
        <v>0</v>
      </c>
      <c r="AS255" s="11">
        <f t="shared" si="114"/>
        <v>0</v>
      </c>
      <c r="AT255" s="11">
        <f t="shared" si="115"/>
        <v>0</v>
      </c>
      <c r="AU255" s="11">
        <f t="shared" si="116"/>
        <v>0</v>
      </c>
      <c r="AV255" s="19" t="str">
        <f t="shared" si="102"/>
        <v>Adet</v>
      </c>
      <c r="AW255" s="106">
        <f t="shared" si="103"/>
        <v>146</v>
      </c>
      <c r="AX255" s="107">
        <f t="shared" si="140"/>
        <v>0</v>
      </c>
    </row>
    <row r="256" spans="1:50" ht="55.05" customHeight="1" x14ac:dyDescent="0.3">
      <c r="A256" s="24">
        <v>20</v>
      </c>
      <c r="B256" s="34" t="s">
        <v>637</v>
      </c>
      <c r="C256" s="38" t="s">
        <v>593</v>
      </c>
      <c r="D256" s="43" t="s">
        <v>638</v>
      </c>
      <c r="E256" s="154"/>
      <c r="F256" s="159" t="s">
        <v>743</v>
      </c>
      <c r="G256" s="160">
        <v>79</v>
      </c>
      <c r="H256" s="156" t="s">
        <v>20</v>
      </c>
      <c r="I256" s="44">
        <v>2.6</v>
      </c>
      <c r="J256" s="29">
        <f t="shared" si="141"/>
        <v>2600</v>
      </c>
      <c r="K256" s="40">
        <v>210</v>
      </c>
      <c r="L256" s="40">
        <v>145</v>
      </c>
      <c r="M256" s="40">
        <v>255</v>
      </c>
      <c r="N256" s="30">
        <v>262</v>
      </c>
      <c r="O256" s="124" t="s">
        <v>30</v>
      </c>
      <c r="P256" s="126" t="s">
        <v>737</v>
      </c>
      <c r="Q256" s="38" t="s">
        <v>737</v>
      </c>
      <c r="R256" s="38" t="s">
        <v>737</v>
      </c>
      <c r="S256" s="38" t="s">
        <v>737</v>
      </c>
      <c r="T256" s="41" t="s">
        <v>737</v>
      </c>
      <c r="U256" s="127" t="s">
        <v>737</v>
      </c>
      <c r="V256" s="135" t="s">
        <v>639</v>
      </c>
      <c r="W256" s="44" t="s">
        <v>53</v>
      </c>
      <c r="X256" s="42">
        <v>0</v>
      </c>
      <c r="Y256" s="136">
        <v>12</v>
      </c>
      <c r="Z256" s="133" t="s">
        <v>751</v>
      </c>
      <c r="AA256" s="67">
        <v>12</v>
      </c>
      <c r="AB256" s="35" t="str">
        <f t="shared" si="136"/>
        <v>Adet</v>
      </c>
      <c r="AC256" s="38">
        <v>54.5</v>
      </c>
      <c r="AD256" s="38">
        <v>42.5</v>
      </c>
      <c r="AE256" s="38">
        <v>26</v>
      </c>
      <c r="AF256" s="68">
        <f>AC256*AD256*AE256/1000000</f>
        <v>6.0222499999999998E-2</v>
      </c>
      <c r="AG256" s="37">
        <f t="shared" si="104"/>
        <v>3.1440000000000001</v>
      </c>
      <c r="AH256" s="114">
        <v>2.92</v>
      </c>
      <c r="AI256" s="118">
        <f t="shared" si="105"/>
        <v>1129.1460832745236</v>
      </c>
      <c r="AJ256" s="29">
        <f t="shared" si="106"/>
        <v>13549.752999294284</v>
      </c>
      <c r="AK256" s="29">
        <f t="shared" si="107"/>
        <v>464.94250487774502</v>
      </c>
      <c r="AL256" s="29">
        <f t="shared" si="108"/>
        <v>5579.3100585329403</v>
      </c>
      <c r="AM256" s="29">
        <f t="shared" si="109"/>
        <v>1826.5598405911412</v>
      </c>
      <c r="AN256" s="30">
        <f t="shared" si="110"/>
        <v>21918.718087093694</v>
      </c>
      <c r="AO256" s="29">
        <f t="shared" si="111"/>
        <v>45.663996014778533</v>
      </c>
      <c r="AP256" s="119">
        <f t="shared" si="112"/>
        <v>547.96795217734234</v>
      </c>
      <c r="AQ256" s="99"/>
      <c r="AR256" s="13">
        <f t="shared" si="113"/>
        <v>0</v>
      </c>
      <c r="AS256" s="11">
        <f t="shared" si="114"/>
        <v>0</v>
      </c>
      <c r="AT256" s="11">
        <f t="shared" si="115"/>
        <v>0</v>
      </c>
      <c r="AU256" s="11">
        <f t="shared" si="116"/>
        <v>0</v>
      </c>
      <c r="AV256" s="19" t="str">
        <f t="shared" si="102"/>
        <v>Adet</v>
      </c>
      <c r="AW256" s="106">
        <f t="shared" si="103"/>
        <v>79</v>
      </c>
      <c r="AX256" s="107">
        <f t="shared" si="140"/>
        <v>0</v>
      </c>
    </row>
    <row r="257" spans="1:64" ht="55.05" customHeight="1" x14ac:dyDescent="0.3">
      <c r="A257" s="24">
        <v>21</v>
      </c>
      <c r="B257" s="34" t="s">
        <v>640</v>
      </c>
      <c r="C257" s="38" t="s">
        <v>593</v>
      </c>
      <c r="D257" s="43" t="s">
        <v>641</v>
      </c>
      <c r="E257" s="154"/>
      <c r="F257" s="159" t="s">
        <v>73</v>
      </c>
      <c r="G257" s="160">
        <v>110</v>
      </c>
      <c r="H257" s="156" t="s">
        <v>20</v>
      </c>
      <c r="I257" s="44" t="s">
        <v>642</v>
      </c>
      <c r="J257" s="30" t="s">
        <v>643</v>
      </c>
      <c r="K257" s="40" t="s">
        <v>644</v>
      </c>
      <c r="L257" s="40" t="s">
        <v>645</v>
      </c>
      <c r="M257" s="42" t="s">
        <v>646</v>
      </c>
      <c r="N257" s="30">
        <v>197</v>
      </c>
      <c r="O257" s="124" t="s">
        <v>30</v>
      </c>
      <c r="P257" s="126" t="s">
        <v>737</v>
      </c>
      <c r="Q257" s="38" t="s">
        <v>737</v>
      </c>
      <c r="R257" s="38" t="s">
        <v>737</v>
      </c>
      <c r="S257" s="38" t="s">
        <v>737</v>
      </c>
      <c r="T257" s="41" t="s">
        <v>737</v>
      </c>
      <c r="U257" s="127" t="s">
        <v>737</v>
      </c>
      <c r="V257" s="135" t="s">
        <v>647</v>
      </c>
      <c r="W257" s="44" t="s">
        <v>53</v>
      </c>
      <c r="X257" s="42">
        <v>0</v>
      </c>
      <c r="Y257" s="136">
        <v>12</v>
      </c>
      <c r="Z257" s="133" t="s">
        <v>751</v>
      </c>
      <c r="AA257" s="67">
        <v>12</v>
      </c>
      <c r="AB257" s="35" t="str">
        <f t="shared" si="136"/>
        <v xml:space="preserve">Set </v>
      </c>
      <c r="AC257" s="38">
        <v>53.5</v>
      </c>
      <c r="AD257" s="38">
        <v>42</v>
      </c>
      <c r="AE257" s="38">
        <v>26</v>
      </c>
      <c r="AF257" s="68">
        <f>AC257*AD257*AE257/1000000</f>
        <v>5.8422000000000002E-2</v>
      </c>
      <c r="AG257" s="37">
        <f t="shared" si="104"/>
        <v>2.3639999999999999</v>
      </c>
      <c r="AH257" s="114">
        <v>3.75</v>
      </c>
      <c r="AI257" s="118">
        <f t="shared" si="105"/>
        <v>1163.945089178734</v>
      </c>
      <c r="AJ257" s="29">
        <f t="shared" si="106"/>
        <v>13967.341070144808</v>
      </c>
      <c r="AK257" s="29">
        <f t="shared" si="107"/>
        <v>479.27150730889048</v>
      </c>
      <c r="AL257" s="29">
        <f t="shared" si="108"/>
        <v>5751.2580877066857</v>
      </c>
      <c r="AM257" s="29">
        <f t="shared" si="109"/>
        <v>1882.8523501420698</v>
      </c>
      <c r="AN257" s="30">
        <f t="shared" si="110"/>
        <v>22594.228201704838</v>
      </c>
      <c r="AO257" s="29">
        <f t="shared" si="111"/>
        <v>47.07130875355174</v>
      </c>
      <c r="AP257" s="119">
        <f t="shared" si="112"/>
        <v>564.85570504262091</v>
      </c>
      <c r="AQ257" s="99"/>
      <c r="AR257" s="13">
        <f t="shared" si="113"/>
        <v>0</v>
      </c>
      <c r="AS257" s="11">
        <f t="shared" si="114"/>
        <v>0</v>
      </c>
      <c r="AT257" s="11">
        <f t="shared" si="115"/>
        <v>0</v>
      </c>
      <c r="AU257" s="11">
        <f t="shared" si="116"/>
        <v>0</v>
      </c>
      <c r="AV257" s="19" t="str">
        <f t="shared" si="102"/>
        <v xml:space="preserve">Set </v>
      </c>
      <c r="AW257" s="106">
        <f t="shared" si="103"/>
        <v>110</v>
      </c>
      <c r="AX257" s="107">
        <f t="shared" si="140"/>
        <v>0</v>
      </c>
    </row>
    <row r="258" spans="1:64" ht="55.05" customHeight="1" x14ac:dyDescent="0.3">
      <c r="A258" s="24">
        <v>22</v>
      </c>
      <c r="B258" s="34" t="s">
        <v>648</v>
      </c>
      <c r="C258" s="38" t="s">
        <v>593</v>
      </c>
      <c r="D258" s="43" t="s">
        <v>649</v>
      </c>
      <c r="E258" s="154"/>
      <c r="F258" s="159" t="s">
        <v>744</v>
      </c>
      <c r="G258" s="160">
        <v>119</v>
      </c>
      <c r="H258" s="156" t="s">
        <v>20</v>
      </c>
      <c r="I258" s="44">
        <v>2.6</v>
      </c>
      <c r="J258" s="29">
        <f>I258*1000</f>
        <v>2600</v>
      </c>
      <c r="K258" s="40">
        <v>190</v>
      </c>
      <c r="L258" s="40">
        <v>135</v>
      </c>
      <c r="M258" s="42">
        <v>225</v>
      </c>
      <c r="N258" s="30">
        <v>303</v>
      </c>
      <c r="O258" s="124" t="s">
        <v>40</v>
      </c>
      <c r="P258" s="126" t="s">
        <v>734</v>
      </c>
      <c r="Q258" s="38" t="s">
        <v>734</v>
      </c>
      <c r="R258" s="38" t="s">
        <v>737</v>
      </c>
      <c r="S258" s="38" t="s">
        <v>737</v>
      </c>
      <c r="T258" s="41" t="s">
        <v>734</v>
      </c>
      <c r="U258" s="127" t="s">
        <v>737</v>
      </c>
      <c r="V258" s="135">
        <v>6224003429246</v>
      </c>
      <c r="W258" s="44" t="s">
        <v>53</v>
      </c>
      <c r="X258" s="42">
        <v>0</v>
      </c>
      <c r="Y258" s="136">
        <v>12</v>
      </c>
      <c r="Z258" s="133" t="s">
        <v>751</v>
      </c>
      <c r="AA258" s="67">
        <v>12</v>
      </c>
      <c r="AB258" s="35" t="s">
        <v>743</v>
      </c>
      <c r="AC258" s="38">
        <v>52.5</v>
      </c>
      <c r="AD258" s="38">
        <v>40</v>
      </c>
      <c r="AE258" s="38">
        <v>23.5</v>
      </c>
      <c r="AF258" s="68">
        <f>AC258*AD258*AE258/1000000</f>
        <v>4.9349999999999998E-2</v>
      </c>
      <c r="AG258" s="37">
        <f t="shared" si="104"/>
        <v>3.6360000000000001</v>
      </c>
      <c r="AH258" s="114">
        <v>4.16</v>
      </c>
      <c r="AI258" s="118">
        <f t="shared" si="105"/>
        <v>1377.9128672745694</v>
      </c>
      <c r="AJ258" s="29">
        <f t="shared" si="106"/>
        <v>16534.954407294834</v>
      </c>
      <c r="AK258" s="29">
        <f t="shared" si="107"/>
        <v>567.3758865248227</v>
      </c>
      <c r="AL258" s="29">
        <f t="shared" si="108"/>
        <v>6808.510638297872</v>
      </c>
      <c r="AM258" s="29">
        <f t="shared" si="109"/>
        <v>2228.9766970618034</v>
      </c>
      <c r="AN258" s="30">
        <f t="shared" si="110"/>
        <v>26747.720364741639</v>
      </c>
      <c r="AO258" s="29">
        <f t="shared" si="111"/>
        <v>55.724417426545088</v>
      </c>
      <c r="AP258" s="119">
        <f t="shared" si="112"/>
        <v>668.69300911854111</v>
      </c>
      <c r="AQ258" s="99"/>
      <c r="AR258" s="13">
        <f t="shared" si="113"/>
        <v>0</v>
      </c>
      <c r="AS258" s="11">
        <f t="shared" si="114"/>
        <v>0</v>
      </c>
      <c r="AT258" s="11">
        <f t="shared" si="115"/>
        <v>0</v>
      </c>
      <c r="AU258" s="11">
        <f t="shared" si="116"/>
        <v>0</v>
      </c>
      <c r="AV258" s="19" t="str">
        <f t="shared" si="102"/>
        <v xml:space="preserve">Adet </v>
      </c>
      <c r="AW258" s="106">
        <f t="shared" si="103"/>
        <v>119</v>
      </c>
      <c r="AX258" s="107">
        <f t="shared" si="140"/>
        <v>0</v>
      </c>
    </row>
    <row r="259" spans="1:64" ht="55.05" customHeight="1" x14ac:dyDescent="0.3">
      <c r="A259" s="23">
        <v>1</v>
      </c>
      <c r="B259" s="34" t="s">
        <v>650</v>
      </c>
      <c r="C259" s="38" t="s">
        <v>526</v>
      </c>
      <c r="D259" s="43" t="s">
        <v>651</v>
      </c>
      <c r="E259" s="154"/>
      <c r="F259" s="159" t="s">
        <v>743</v>
      </c>
      <c r="G259" s="160">
        <v>142</v>
      </c>
      <c r="H259" s="156" t="s">
        <v>20</v>
      </c>
      <c r="I259" s="44">
        <v>10</v>
      </c>
      <c r="J259" s="29">
        <f t="shared" ref="J259:J262" si="142">I259*1000</f>
        <v>10000</v>
      </c>
      <c r="K259" s="40">
        <v>220</v>
      </c>
      <c r="L259" s="40">
        <v>180</v>
      </c>
      <c r="M259" s="42">
        <v>400</v>
      </c>
      <c r="N259" s="30">
        <v>385</v>
      </c>
      <c r="O259" s="124" t="s">
        <v>30</v>
      </c>
      <c r="P259" s="126" t="s">
        <v>77</v>
      </c>
      <c r="Q259" s="38" t="s">
        <v>77</v>
      </c>
      <c r="R259" s="38" t="s">
        <v>77</v>
      </c>
      <c r="S259" s="38" t="s">
        <v>77</v>
      </c>
      <c r="T259" s="41" t="s">
        <v>737</v>
      </c>
      <c r="U259" s="127" t="s">
        <v>737</v>
      </c>
      <c r="V259" s="135">
        <v>6224010803763</v>
      </c>
      <c r="W259" s="44" t="s">
        <v>754</v>
      </c>
      <c r="X259" s="42">
        <v>0</v>
      </c>
      <c r="Y259" s="136">
        <v>12</v>
      </c>
      <c r="Z259" s="133" t="s">
        <v>751</v>
      </c>
      <c r="AA259" s="67">
        <v>12</v>
      </c>
      <c r="AB259" s="35" t="str">
        <f t="shared" ref="AB259:AB267" si="143">F259</f>
        <v>Adet</v>
      </c>
      <c r="AC259" s="38">
        <v>41.3</v>
      </c>
      <c r="AD259" s="38">
        <v>35.5</v>
      </c>
      <c r="AE259" s="38">
        <v>45.7</v>
      </c>
      <c r="AF259" s="68">
        <f>AE259*AD259*AC259/1000000</f>
        <v>6.7003055000000006E-2</v>
      </c>
      <c r="AG259" s="37">
        <f t="shared" si="104"/>
        <v>4.62</v>
      </c>
      <c r="AH259" s="114">
        <v>5.21</v>
      </c>
      <c r="AI259" s="118">
        <f t="shared" ref="AI259:AI273" si="144">68/AF259</f>
        <v>1014.8790976769641</v>
      </c>
      <c r="AJ259" s="29">
        <f t="shared" ref="AJ259:AJ273" si="145">AI259*AA259</f>
        <v>12178.549172123568</v>
      </c>
      <c r="AK259" s="29">
        <f t="shared" ref="AK259:AK273" si="146">28/AF259</f>
        <v>417.89139316110283</v>
      </c>
      <c r="AL259" s="29">
        <f t="shared" ref="AL259:AL273" si="147">AK259*AA259</f>
        <v>5014.6967179332341</v>
      </c>
      <c r="AM259" s="29">
        <f t="shared" ref="AM259:AM273" si="148">110/AF259</f>
        <v>1641.7161874186183</v>
      </c>
      <c r="AN259" s="30">
        <f t="shared" ref="AN259:AN273" si="149">AM259*AA259</f>
        <v>19700.594249023419</v>
      </c>
      <c r="AO259" s="29">
        <f t="shared" ref="AO259:AO273" si="150">(1*1.1*2.5)/AF259</f>
        <v>41.042904685465459</v>
      </c>
      <c r="AP259" s="119">
        <f t="shared" ref="AP259:AP273" si="151">AO259*AA259</f>
        <v>492.5148562255855</v>
      </c>
      <c r="AQ259" s="99"/>
      <c r="AR259" s="13">
        <f t="shared" ref="AR259:AR273" si="152">AQ259*AA259</f>
        <v>0</v>
      </c>
      <c r="AS259" s="11">
        <f t="shared" ref="AS259:AS273" si="153">AG259*AQ259</f>
        <v>0</v>
      </c>
      <c r="AT259" s="11">
        <f t="shared" ref="AT259:AT273" si="154">AH259*AQ259</f>
        <v>0</v>
      </c>
      <c r="AU259" s="11">
        <f t="shared" ref="AU259:AU273" si="155">AQ259*AF259</f>
        <v>0</v>
      </c>
      <c r="AV259" s="19" t="str">
        <f t="shared" si="102"/>
        <v>Adet</v>
      </c>
      <c r="AW259" s="106">
        <f t="shared" si="103"/>
        <v>142</v>
      </c>
      <c r="AX259" s="107">
        <f>AW259*AR259</f>
        <v>0</v>
      </c>
    </row>
    <row r="260" spans="1:64" ht="55.05" customHeight="1" x14ac:dyDescent="0.3">
      <c r="A260" s="23">
        <v>2</v>
      </c>
      <c r="B260" s="34" t="s">
        <v>652</v>
      </c>
      <c r="C260" s="38" t="s">
        <v>526</v>
      </c>
      <c r="D260" s="43" t="s">
        <v>653</v>
      </c>
      <c r="E260" s="154"/>
      <c r="F260" s="159" t="s">
        <v>743</v>
      </c>
      <c r="G260" s="160">
        <v>265</v>
      </c>
      <c r="H260" s="156" t="s">
        <v>20</v>
      </c>
      <c r="I260" s="44">
        <v>25</v>
      </c>
      <c r="J260" s="29">
        <f t="shared" si="142"/>
        <v>25000</v>
      </c>
      <c r="K260" s="40">
        <v>310</v>
      </c>
      <c r="L260" s="40">
        <v>240</v>
      </c>
      <c r="M260" s="42">
        <v>550</v>
      </c>
      <c r="N260" s="30">
        <v>960</v>
      </c>
      <c r="O260" s="124" t="s">
        <v>30</v>
      </c>
      <c r="P260" s="126" t="s">
        <v>77</v>
      </c>
      <c r="Q260" s="38" t="s">
        <v>77</v>
      </c>
      <c r="R260" s="38" t="s">
        <v>77</v>
      </c>
      <c r="S260" s="38" t="s">
        <v>77</v>
      </c>
      <c r="T260" s="41" t="s">
        <v>737</v>
      </c>
      <c r="U260" s="127" t="s">
        <v>737</v>
      </c>
      <c r="V260" s="135">
        <v>6224010803770</v>
      </c>
      <c r="W260" s="44" t="s">
        <v>755</v>
      </c>
      <c r="X260" s="42">
        <v>0</v>
      </c>
      <c r="Y260" s="136">
        <v>6</v>
      </c>
      <c r="Z260" s="133" t="s">
        <v>751</v>
      </c>
      <c r="AA260" s="67">
        <v>6</v>
      </c>
      <c r="AB260" s="35" t="str">
        <f t="shared" si="143"/>
        <v>Adet</v>
      </c>
      <c r="AC260" s="38">
        <v>47.5</v>
      </c>
      <c r="AD260" s="38">
        <v>33.5</v>
      </c>
      <c r="AE260" s="38">
        <v>56.000000000000007</v>
      </c>
      <c r="AF260" s="68">
        <f>AE260*AD260*AC260/1000000</f>
        <v>8.9110000000000009E-2</v>
      </c>
      <c r="AG260" s="37">
        <f t="shared" si="104"/>
        <v>5.76</v>
      </c>
      <c r="AH260" s="114">
        <v>6.24</v>
      </c>
      <c r="AI260" s="118">
        <f t="shared" si="144"/>
        <v>763.10178431152497</v>
      </c>
      <c r="AJ260" s="29">
        <f t="shared" si="145"/>
        <v>4578.6107058691496</v>
      </c>
      <c r="AK260" s="29">
        <f t="shared" si="146"/>
        <v>314.21838177533385</v>
      </c>
      <c r="AL260" s="29">
        <f t="shared" si="147"/>
        <v>1885.310290652003</v>
      </c>
      <c r="AM260" s="29">
        <f t="shared" si="148"/>
        <v>1234.4293569745257</v>
      </c>
      <c r="AN260" s="30">
        <f t="shared" si="149"/>
        <v>7406.5761418471538</v>
      </c>
      <c r="AO260" s="29">
        <f t="shared" si="150"/>
        <v>30.860733924363142</v>
      </c>
      <c r="AP260" s="119">
        <f t="shared" si="151"/>
        <v>185.16440354617885</v>
      </c>
      <c r="AQ260" s="99"/>
      <c r="AR260" s="13">
        <f t="shared" si="152"/>
        <v>0</v>
      </c>
      <c r="AS260" s="11">
        <f t="shared" si="153"/>
        <v>0</v>
      </c>
      <c r="AT260" s="11">
        <f t="shared" si="154"/>
        <v>0</v>
      </c>
      <c r="AU260" s="11">
        <f t="shared" si="155"/>
        <v>0</v>
      </c>
      <c r="AV260" s="19" t="str">
        <f t="shared" ref="AV260:AV273" si="156">F260</f>
        <v>Adet</v>
      </c>
      <c r="AW260" s="106">
        <f t="shared" ref="AW260:AW273" si="157">G260</f>
        <v>265</v>
      </c>
      <c r="AX260" s="107">
        <f t="shared" ref="AX260:AX265" si="158">AW260*AR260</f>
        <v>0</v>
      </c>
    </row>
    <row r="261" spans="1:64" ht="55.05" customHeight="1" x14ac:dyDescent="0.3">
      <c r="A261" s="23">
        <v>3</v>
      </c>
      <c r="B261" s="34" t="s">
        <v>654</v>
      </c>
      <c r="C261" s="38" t="s">
        <v>526</v>
      </c>
      <c r="D261" s="45" t="s">
        <v>655</v>
      </c>
      <c r="E261" s="154"/>
      <c r="F261" s="159" t="s">
        <v>743</v>
      </c>
      <c r="G261" s="160">
        <v>132</v>
      </c>
      <c r="H261" s="156" t="s">
        <v>20</v>
      </c>
      <c r="I261" s="37">
        <v>7</v>
      </c>
      <c r="J261" s="29">
        <f t="shared" si="142"/>
        <v>7000</v>
      </c>
      <c r="K261" s="38">
        <v>220</v>
      </c>
      <c r="L261" s="38">
        <v>190</v>
      </c>
      <c r="M261" s="39">
        <v>350</v>
      </c>
      <c r="N261" s="29">
        <v>326</v>
      </c>
      <c r="O261" s="125" t="s">
        <v>30</v>
      </c>
      <c r="P261" s="126" t="s">
        <v>77</v>
      </c>
      <c r="Q261" s="38" t="s">
        <v>77</v>
      </c>
      <c r="R261" s="38" t="s">
        <v>77</v>
      </c>
      <c r="S261" s="38" t="s">
        <v>77</v>
      </c>
      <c r="T261" s="41" t="s">
        <v>77</v>
      </c>
      <c r="U261" s="127" t="s">
        <v>77</v>
      </c>
      <c r="V261" s="135">
        <v>6224008616665</v>
      </c>
      <c r="W261" s="44" t="s">
        <v>53</v>
      </c>
      <c r="X261" s="42">
        <v>0</v>
      </c>
      <c r="Y261" s="136">
        <v>6</v>
      </c>
      <c r="Z261" s="133" t="s">
        <v>751</v>
      </c>
      <c r="AA261" s="67">
        <v>6</v>
      </c>
      <c r="AB261" s="35" t="str">
        <f t="shared" si="143"/>
        <v>Adet</v>
      </c>
      <c r="AC261" s="38">
        <v>60.199999999999996</v>
      </c>
      <c r="AD261" s="38">
        <v>36.199999999999996</v>
      </c>
      <c r="AE261" s="38">
        <v>35.5</v>
      </c>
      <c r="AF261" s="68">
        <f t="shared" ref="AF261:AF265" si="159">AE261*AD261*AC261/1000000</f>
        <v>7.7363019999999991E-2</v>
      </c>
      <c r="AG261" s="37">
        <f t="shared" si="104"/>
        <v>1.956</v>
      </c>
      <c r="AH261" s="114">
        <v>4.8499999999999996</v>
      </c>
      <c r="AI261" s="118">
        <f t="shared" si="144"/>
        <v>878.97292530720756</v>
      </c>
      <c r="AJ261" s="29">
        <f t="shared" si="145"/>
        <v>5273.8375518432458</v>
      </c>
      <c r="AK261" s="29">
        <f t="shared" si="146"/>
        <v>361.93002806767373</v>
      </c>
      <c r="AL261" s="29">
        <f t="shared" si="147"/>
        <v>2171.5801684060425</v>
      </c>
      <c r="AM261" s="29">
        <f t="shared" si="148"/>
        <v>1421.8679674087182</v>
      </c>
      <c r="AN261" s="30">
        <f t="shared" si="149"/>
        <v>8531.2078044523096</v>
      </c>
      <c r="AO261" s="29">
        <f t="shared" si="150"/>
        <v>35.546699185217953</v>
      </c>
      <c r="AP261" s="119">
        <f t="shared" si="151"/>
        <v>213.28019511130771</v>
      </c>
      <c r="AQ261" s="99"/>
      <c r="AR261" s="13">
        <f t="shared" si="152"/>
        <v>0</v>
      </c>
      <c r="AS261" s="11">
        <f t="shared" si="153"/>
        <v>0</v>
      </c>
      <c r="AT261" s="11">
        <f t="shared" si="154"/>
        <v>0</v>
      </c>
      <c r="AU261" s="11">
        <f t="shared" si="155"/>
        <v>0</v>
      </c>
      <c r="AV261" s="19" t="str">
        <f t="shared" si="156"/>
        <v>Adet</v>
      </c>
      <c r="AW261" s="106">
        <f t="shared" si="157"/>
        <v>132</v>
      </c>
      <c r="AX261" s="107">
        <f t="shared" si="158"/>
        <v>0</v>
      </c>
    </row>
    <row r="262" spans="1:64" ht="55.05" customHeight="1" x14ac:dyDescent="0.3">
      <c r="A262" s="23">
        <v>4</v>
      </c>
      <c r="B262" s="34" t="s">
        <v>656</v>
      </c>
      <c r="C262" s="38" t="s">
        <v>526</v>
      </c>
      <c r="D262" s="45" t="s">
        <v>657</v>
      </c>
      <c r="E262" s="154"/>
      <c r="F262" s="159" t="s">
        <v>743</v>
      </c>
      <c r="G262" s="160">
        <v>165</v>
      </c>
      <c r="H262" s="156" t="s">
        <v>20</v>
      </c>
      <c r="I262" s="37">
        <v>7</v>
      </c>
      <c r="J262" s="29">
        <f t="shared" si="142"/>
        <v>7000</v>
      </c>
      <c r="K262" s="38">
        <v>245</v>
      </c>
      <c r="L262" s="38">
        <v>200</v>
      </c>
      <c r="M262" s="39">
        <v>350</v>
      </c>
      <c r="N262" s="29">
        <v>425</v>
      </c>
      <c r="O262" s="125" t="s">
        <v>30</v>
      </c>
      <c r="P262" s="126" t="s">
        <v>77</v>
      </c>
      <c r="Q262" s="38" t="s">
        <v>77</v>
      </c>
      <c r="R262" s="38" t="s">
        <v>77</v>
      </c>
      <c r="S262" s="38" t="s">
        <v>77</v>
      </c>
      <c r="T262" s="41" t="s">
        <v>77</v>
      </c>
      <c r="U262" s="127" t="s">
        <v>77</v>
      </c>
      <c r="V262" s="135">
        <v>6224008616672</v>
      </c>
      <c r="W262" s="44" t="s">
        <v>53</v>
      </c>
      <c r="X262" s="42">
        <v>0</v>
      </c>
      <c r="Y262" s="136">
        <v>6</v>
      </c>
      <c r="Z262" s="133" t="s">
        <v>751</v>
      </c>
      <c r="AA262" s="67">
        <v>6</v>
      </c>
      <c r="AB262" s="35" t="str">
        <f t="shared" si="143"/>
        <v>Adet</v>
      </c>
      <c r="AC262" s="38">
        <v>70</v>
      </c>
      <c r="AD262" s="38">
        <v>35.5</v>
      </c>
      <c r="AE262" s="38">
        <v>36.199999999999996</v>
      </c>
      <c r="AF262" s="68">
        <f t="shared" si="159"/>
        <v>8.9956999999999995E-2</v>
      </c>
      <c r="AG262" s="37">
        <f t="shared" ref="AG262:AG273" si="160">(N262/1000)*AA262</f>
        <v>2.5499999999999998</v>
      </c>
      <c r="AH262" s="114">
        <v>5.95</v>
      </c>
      <c r="AI262" s="118">
        <f t="shared" si="144"/>
        <v>755.91671576419844</v>
      </c>
      <c r="AJ262" s="29">
        <f t="shared" si="145"/>
        <v>4535.5002945851902</v>
      </c>
      <c r="AK262" s="29">
        <f t="shared" si="146"/>
        <v>311.25982413819941</v>
      </c>
      <c r="AL262" s="29">
        <f t="shared" si="147"/>
        <v>1867.5589448291964</v>
      </c>
      <c r="AM262" s="29">
        <f t="shared" si="148"/>
        <v>1222.8064519714976</v>
      </c>
      <c r="AN262" s="30">
        <f t="shared" si="149"/>
        <v>7336.8387118289857</v>
      </c>
      <c r="AO262" s="29">
        <f t="shared" si="150"/>
        <v>30.570161299287438</v>
      </c>
      <c r="AP262" s="119">
        <f t="shared" si="151"/>
        <v>183.42096779572464</v>
      </c>
      <c r="AQ262" s="99"/>
      <c r="AR262" s="13">
        <f t="shared" si="152"/>
        <v>0</v>
      </c>
      <c r="AS262" s="11">
        <f t="shared" si="153"/>
        <v>0</v>
      </c>
      <c r="AT262" s="11">
        <f t="shared" si="154"/>
        <v>0</v>
      </c>
      <c r="AU262" s="11">
        <f t="shared" si="155"/>
        <v>0</v>
      </c>
      <c r="AV262" s="19" t="str">
        <f t="shared" si="156"/>
        <v>Adet</v>
      </c>
      <c r="AW262" s="106">
        <f t="shared" si="157"/>
        <v>165</v>
      </c>
      <c r="AX262" s="107">
        <f t="shared" si="158"/>
        <v>0</v>
      </c>
    </row>
    <row r="263" spans="1:64" ht="55.05" customHeight="1" x14ac:dyDescent="0.3">
      <c r="A263" s="23">
        <v>5</v>
      </c>
      <c r="B263" s="34" t="s">
        <v>658</v>
      </c>
      <c r="C263" s="38" t="s">
        <v>526</v>
      </c>
      <c r="D263" s="45" t="s">
        <v>659</v>
      </c>
      <c r="E263" s="154"/>
      <c r="F263" s="159" t="s">
        <v>743</v>
      </c>
      <c r="G263" s="160">
        <v>92</v>
      </c>
      <c r="H263" s="156" t="s">
        <v>20</v>
      </c>
      <c r="I263" s="37" t="s">
        <v>77</v>
      </c>
      <c r="J263" s="29" t="s">
        <v>77</v>
      </c>
      <c r="K263" s="38">
        <v>245</v>
      </c>
      <c r="L263" s="38">
        <v>245</v>
      </c>
      <c r="M263" s="39">
        <v>270</v>
      </c>
      <c r="N263" s="29">
        <v>331</v>
      </c>
      <c r="O263" s="125" t="s">
        <v>30</v>
      </c>
      <c r="P263" s="126" t="s">
        <v>77</v>
      </c>
      <c r="Q263" s="38" t="s">
        <v>77</v>
      </c>
      <c r="R263" s="38" t="s">
        <v>77</v>
      </c>
      <c r="S263" s="38" t="s">
        <v>77</v>
      </c>
      <c r="T263" s="41" t="s">
        <v>77</v>
      </c>
      <c r="U263" s="127" t="s">
        <v>77</v>
      </c>
      <c r="V263" s="135">
        <v>6224008616696</v>
      </c>
      <c r="W263" s="44" t="s">
        <v>754</v>
      </c>
      <c r="X263" s="42">
        <v>0</v>
      </c>
      <c r="Y263" s="136">
        <v>12</v>
      </c>
      <c r="Z263" s="133" t="s">
        <v>751</v>
      </c>
      <c r="AA263" s="67">
        <v>12</v>
      </c>
      <c r="AB263" s="35" t="str">
        <f t="shared" si="143"/>
        <v>Adet</v>
      </c>
      <c r="AC263" s="38">
        <v>46.2</v>
      </c>
      <c r="AD263" s="38">
        <v>25.3</v>
      </c>
      <c r="AE263" s="38">
        <v>40.5</v>
      </c>
      <c r="AF263" s="68">
        <f t="shared" si="159"/>
        <v>4.7338830000000012E-2</v>
      </c>
      <c r="AG263" s="37">
        <f t="shared" si="160"/>
        <v>3.9720000000000004</v>
      </c>
      <c r="AH263" s="114">
        <v>4.37</v>
      </c>
      <c r="AI263" s="118">
        <f t="shared" si="144"/>
        <v>1436.4529076869871</v>
      </c>
      <c r="AJ263" s="29">
        <f t="shared" si="145"/>
        <v>17237.434892243844</v>
      </c>
      <c r="AK263" s="29">
        <f t="shared" si="146"/>
        <v>591.48060904758302</v>
      </c>
      <c r="AL263" s="29">
        <f t="shared" si="147"/>
        <v>7097.7673085709957</v>
      </c>
      <c r="AM263" s="29">
        <f t="shared" si="148"/>
        <v>2323.6738212583618</v>
      </c>
      <c r="AN263" s="30">
        <f t="shared" si="149"/>
        <v>27884.08585510034</v>
      </c>
      <c r="AO263" s="29">
        <f t="shared" si="150"/>
        <v>58.091845531459043</v>
      </c>
      <c r="AP263" s="119">
        <f t="shared" si="151"/>
        <v>697.10214637750846</v>
      </c>
      <c r="AQ263" s="99"/>
      <c r="AR263" s="13">
        <f t="shared" si="152"/>
        <v>0</v>
      </c>
      <c r="AS263" s="11">
        <f t="shared" si="153"/>
        <v>0</v>
      </c>
      <c r="AT263" s="11">
        <f t="shared" si="154"/>
        <v>0</v>
      </c>
      <c r="AU263" s="11">
        <f t="shared" si="155"/>
        <v>0</v>
      </c>
      <c r="AV263" s="19" t="str">
        <f t="shared" si="156"/>
        <v>Adet</v>
      </c>
      <c r="AW263" s="106">
        <f t="shared" si="157"/>
        <v>92</v>
      </c>
      <c r="AX263" s="107">
        <f t="shared" si="158"/>
        <v>0</v>
      </c>
    </row>
    <row r="264" spans="1:64" ht="55.05" customHeight="1" x14ac:dyDescent="0.3">
      <c r="A264" s="23">
        <v>6</v>
      </c>
      <c r="B264" s="34" t="s">
        <v>660</v>
      </c>
      <c r="C264" s="38" t="s">
        <v>526</v>
      </c>
      <c r="D264" s="45" t="s">
        <v>661</v>
      </c>
      <c r="E264" s="154"/>
      <c r="F264" s="159" t="s">
        <v>743</v>
      </c>
      <c r="G264" s="160">
        <v>92</v>
      </c>
      <c r="H264" s="156" t="s">
        <v>20</v>
      </c>
      <c r="I264" s="37" t="s">
        <v>77</v>
      </c>
      <c r="J264" s="29" t="s">
        <v>77</v>
      </c>
      <c r="K264" s="38">
        <v>250</v>
      </c>
      <c r="L264" s="38">
        <v>250</v>
      </c>
      <c r="M264" s="39">
        <v>255</v>
      </c>
      <c r="N264" s="29">
        <v>319</v>
      </c>
      <c r="O264" s="125" t="s">
        <v>30</v>
      </c>
      <c r="P264" s="126" t="s">
        <v>77</v>
      </c>
      <c r="Q264" s="38" t="s">
        <v>77</v>
      </c>
      <c r="R264" s="38" t="s">
        <v>77</v>
      </c>
      <c r="S264" s="38" t="s">
        <v>77</v>
      </c>
      <c r="T264" s="41" t="s">
        <v>77</v>
      </c>
      <c r="U264" s="127" t="s">
        <v>77</v>
      </c>
      <c r="V264" s="135">
        <v>6224008616719</v>
      </c>
      <c r="W264" s="44" t="s">
        <v>754</v>
      </c>
      <c r="X264" s="42">
        <v>0</v>
      </c>
      <c r="Y264" s="136">
        <v>12</v>
      </c>
      <c r="Z264" s="133" t="s">
        <v>751</v>
      </c>
      <c r="AA264" s="67">
        <v>12</v>
      </c>
      <c r="AB264" s="35" t="str">
        <f t="shared" si="143"/>
        <v>Adet</v>
      </c>
      <c r="AC264" s="38">
        <v>48.4</v>
      </c>
      <c r="AD264" s="38">
        <v>25.6</v>
      </c>
      <c r="AE264" s="38">
        <v>38.6</v>
      </c>
      <c r="AF264" s="68">
        <f t="shared" si="159"/>
        <v>4.7826944000000003E-2</v>
      </c>
      <c r="AG264" s="37">
        <f t="shared" si="160"/>
        <v>3.8280000000000003</v>
      </c>
      <c r="AH264" s="114">
        <v>4.1900000000000004</v>
      </c>
      <c r="AI264" s="118">
        <f t="shared" si="144"/>
        <v>1421.7927032929388</v>
      </c>
      <c r="AJ264" s="29">
        <f t="shared" si="145"/>
        <v>17061.512439515267</v>
      </c>
      <c r="AK264" s="29">
        <f t="shared" si="146"/>
        <v>585.44405429709241</v>
      </c>
      <c r="AL264" s="29">
        <f t="shared" si="147"/>
        <v>7025.3286515651089</v>
      </c>
      <c r="AM264" s="29">
        <f t="shared" si="148"/>
        <v>2299.9587847385774</v>
      </c>
      <c r="AN264" s="30">
        <f t="shared" si="149"/>
        <v>27599.505416862929</v>
      </c>
      <c r="AO264" s="29">
        <f t="shared" si="150"/>
        <v>57.498969618464436</v>
      </c>
      <c r="AP264" s="119">
        <f t="shared" si="151"/>
        <v>689.98763542157326</v>
      </c>
      <c r="AQ264" s="99"/>
      <c r="AR264" s="13">
        <f t="shared" si="152"/>
        <v>0</v>
      </c>
      <c r="AS264" s="11">
        <f t="shared" si="153"/>
        <v>0</v>
      </c>
      <c r="AT264" s="11">
        <f t="shared" si="154"/>
        <v>0</v>
      </c>
      <c r="AU264" s="11">
        <f t="shared" si="155"/>
        <v>0</v>
      </c>
      <c r="AV264" s="19" t="str">
        <f t="shared" si="156"/>
        <v>Adet</v>
      </c>
      <c r="AW264" s="106">
        <f t="shared" si="157"/>
        <v>92</v>
      </c>
      <c r="AX264" s="107">
        <f t="shared" si="158"/>
        <v>0</v>
      </c>
    </row>
    <row r="265" spans="1:64" ht="55.05" customHeight="1" x14ac:dyDescent="0.3">
      <c r="A265" s="23">
        <v>7</v>
      </c>
      <c r="B265" s="34" t="s">
        <v>662</v>
      </c>
      <c r="C265" s="38" t="s">
        <v>526</v>
      </c>
      <c r="D265" s="43" t="s">
        <v>663</v>
      </c>
      <c r="E265" s="154"/>
      <c r="F265" s="159" t="s">
        <v>743</v>
      </c>
      <c r="G265" s="160">
        <v>99</v>
      </c>
      <c r="H265" s="156" t="s">
        <v>20</v>
      </c>
      <c r="I265" s="37">
        <v>15</v>
      </c>
      <c r="J265" s="29">
        <f>I265*1000</f>
        <v>15000</v>
      </c>
      <c r="K265" s="38">
        <v>260</v>
      </c>
      <c r="L265" s="38">
        <v>260</v>
      </c>
      <c r="M265" s="39">
        <v>290</v>
      </c>
      <c r="N265" s="29">
        <v>292</v>
      </c>
      <c r="O265" s="125" t="s">
        <v>30</v>
      </c>
      <c r="P265" s="126" t="s">
        <v>77</v>
      </c>
      <c r="Q265" s="38" t="s">
        <v>77</v>
      </c>
      <c r="R265" s="38" t="s">
        <v>77</v>
      </c>
      <c r="S265" s="38" t="s">
        <v>77</v>
      </c>
      <c r="T265" s="41" t="s">
        <v>77</v>
      </c>
      <c r="U265" s="127" t="s">
        <v>77</v>
      </c>
      <c r="V265" s="135">
        <v>6224010803541</v>
      </c>
      <c r="W265" s="44" t="s">
        <v>754</v>
      </c>
      <c r="X265" s="42">
        <v>0</v>
      </c>
      <c r="Y265" s="136">
        <v>12</v>
      </c>
      <c r="Z265" s="133" t="s">
        <v>751</v>
      </c>
      <c r="AA265" s="67">
        <v>12</v>
      </c>
      <c r="AB265" s="35" t="str">
        <f t="shared" si="143"/>
        <v>Adet</v>
      </c>
      <c r="AC265" s="38">
        <v>50.4</v>
      </c>
      <c r="AD265" s="38">
        <v>25.5</v>
      </c>
      <c r="AE265" s="38">
        <v>47</v>
      </c>
      <c r="AF265" s="68">
        <f t="shared" si="159"/>
        <v>6.0404400000000004E-2</v>
      </c>
      <c r="AG265" s="37">
        <f t="shared" si="160"/>
        <v>3.5039999999999996</v>
      </c>
      <c r="AH265" s="114">
        <v>4.0999999999999996</v>
      </c>
      <c r="AI265" s="118">
        <f t="shared" si="144"/>
        <v>1125.7458065968704</v>
      </c>
      <c r="AJ265" s="29">
        <f t="shared" si="145"/>
        <v>13508.949679162444</v>
      </c>
      <c r="AK265" s="29">
        <f t="shared" si="146"/>
        <v>463.54239095165252</v>
      </c>
      <c r="AL265" s="29">
        <f t="shared" si="147"/>
        <v>5562.50869141983</v>
      </c>
      <c r="AM265" s="29">
        <f t="shared" si="148"/>
        <v>1821.059393024349</v>
      </c>
      <c r="AN265" s="30">
        <f t="shared" si="149"/>
        <v>21852.71271629219</v>
      </c>
      <c r="AO265" s="29">
        <f t="shared" si="150"/>
        <v>45.526484825608726</v>
      </c>
      <c r="AP265" s="119">
        <f t="shared" si="151"/>
        <v>546.31781790730474</v>
      </c>
      <c r="AQ265" s="99"/>
      <c r="AR265" s="13">
        <f t="shared" si="152"/>
        <v>0</v>
      </c>
      <c r="AS265" s="11">
        <f t="shared" si="153"/>
        <v>0</v>
      </c>
      <c r="AT265" s="11">
        <f t="shared" si="154"/>
        <v>0</v>
      </c>
      <c r="AU265" s="11">
        <f t="shared" si="155"/>
        <v>0</v>
      </c>
      <c r="AV265" s="19" t="str">
        <f t="shared" si="156"/>
        <v>Adet</v>
      </c>
      <c r="AW265" s="106">
        <f t="shared" si="157"/>
        <v>99</v>
      </c>
      <c r="AX265" s="107">
        <f t="shared" si="158"/>
        <v>0</v>
      </c>
    </row>
    <row r="266" spans="1:64" ht="55.05" customHeight="1" x14ac:dyDescent="0.3">
      <c r="A266" s="23">
        <v>8</v>
      </c>
      <c r="B266" s="34" t="s">
        <v>119</v>
      </c>
      <c r="C266" s="38" t="s">
        <v>120</v>
      </c>
      <c r="D266" s="45" t="s">
        <v>121</v>
      </c>
      <c r="E266" s="154"/>
      <c r="F266" s="159" t="s">
        <v>743</v>
      </c>
      <c r="G266" s="160">
        <v>25</v>
      </c>
      <c r="H266" s="156" t="s">
        <v>20</v>
      </c>
      <c r="I266" s="37">
        <v>0.2</v>
      </c>
      <c r="J266" s="29">
        <f t="shared" ref="J266" si="161">I266*1000</f>
        <v>200</v>
      </c>
      <c r="K266" s="38">
        <v>110</v>
      </c>
      <c r="L266" s="38">
        <v>70</v>
      </c>
      <c r="M266" s="39">
        <v>50</v>
      </c>
      <c r="N266" s="29">
        <v>39</v>
      </c>
      <c r="O266" s="124" t="s">
        <v>30</v>
      </c>
      <c r="P266" s="126" t="s">
        <v>77</v>
      </c>
      <c r="Q266" s="38" t="s">
        <v>737</v>
      </c>
      <c r="R266" s="38" t="s">
        <v>77</v>
      </c>
      <c r="S266" s="38" t="s">
        <v>77</v>
      </c>
      <c r="T266" s="41" t="s">
        <v>77</v>
      </c>
      <c r="U266" s="127" t="s">
        <v>77</v>
      </c>
      <c r="V266" s="135">
        <v>6224010803060</v>
      </c>
      <c r="W266" s="44" t="s">
        <v>51</v>
      </c>
      <c r="X266" s="42">
        <v>0</v>
      </c>
      <c r="Y266" s="136">
        <v>36</v>
      </c>
      <c r="Z266" s="133" t="s">
        <v>751</v>
      </c>
      <c r="AA266" s="65">
        <v>36</v>
      </c>
      <c r="AB266" s="35" t="str">
        <f t="shared" si="143"/>
        <v>Adet</v>
      </c>
      <c r="AC266" s="38">
        <v>35.799999999999997</v>
      </c>
      <c r="AD266" s="38">
        <v>26</v>
      </c>
      <c r="AE266" s="38">
        <v>21.5</v>
      </c>
      <c r="AF266" s="68">
        <f>AE266*AD266*AC266/1000000</f>
        <v>2.0012199999999997E-2</v>
      </c>
      <c r="AG266" s="37">
        <f t="shared" si="160"/>
        <v>1.4039999999999999</v>
      </c>
      <c r="AH266" s="114">
        <v>1.7</v>
      </c>
      <c r="AI266" s="118">
        <f t="shared" ref="AI266:AI271" si="162">68/AF266</f>
        <v>3397.9272643687355</v>
      </c>
      <c r="AJ266" s="29">
        <f t="shared" ref="AJ266:AJ271" si="163">AI266*AA266</f>
        <v>122325.38151727448</v>
      </c>
      <c r="AK266" s="29">
        <f t="shared" ref="AK266:AK271" si="164">28/AF266</f>
        <v>1399.1465206224204</v>
      </c>
      <c r="AL266" s="29">
        <f t="shared" ref="AL266:AL271" si="165">AK266*AA266</f>
        <v>50369.274742407135</v>
      </c>
      <c r="AM266" s="29">
        <f t="shared" ref="AM266:AM271" si="166">110/AF266</f>
        <v>5496.6470453023667</v>
      </c>
      <c r="AN266" s="30">
        <f t="shared" ref="AN266:AN271" si="167">AM266*AA266</f>
        <v>197879.29363088519</v>
      </c>
      <c r="AO266" s="29">
        <f t="shared" ref="AO266:AO271" si="168">(1*1.1*2.5)/AF266</f>
        <v>137.41617613255914</v>
      </c>
      <c r="AP266" s="119">
        <f t="shared" ref="AP266:AP271" si="169">AO266*AA266</f>
        <v>4946.9823407721287</v>
      </c>
      <c r="AQ266" s="99"/>
      <c r="AR266" s="13">
        <f t="shared" ref="AR266:AR271" si="170">AQ266*AA266</f>
        <v>0</v>
      </c>
      <c r="AS266" s="11">
        <f t="shared" ref="AS266:AS271" si="171">AG266*AQ266</f>
        <v>0</v>
      </c>
      <c r="AT266" s="11">
        <f t="shared" ref="AT266:AT271" si="172">AH266*AQ266</f>
        <v>0</v>
      </c>
      <c r="AU266" s="11">
        <f t="shared" ref="AU266:AU271" si="173">AQ266*AF266</f>
        <v>0</v>
      </c>
      <c r="AV266" s="19" t="str">
        <f t="shared" si="156"/>
        <v>Adet</v>
      </c>
      <c r="AW266" s="106">
        <f t="shared" si="157"/>
        <v>25</v>
      </c>
      <c r="AX266" s="107">
        <f t="shared" ref="AX266:AX271" si="174">AW266*AR266</f>
        <v>0</v>
      </c>
      <c r="BK266" s="7"/>
      <c r="BL266" s="7"/>
    </row>
    <row r="267" spans="1:64" ht="55.05" customHeight="1" x14ac:dyDescent="0.3">
      <c r="A267" s="23">
        <v>9</v>
      </c>
      <c r="B267" s="34" t="s">
        <v>700</v>
      </c>
      <c r="C267" s="38" t="s">
        <v>393</v>
      </c>
      <c r="D267" s="45" t="s">
        <v>701</v>
      </c>
      <c r="E267" s="154"/>
      <c r="F267" s="159" t="s">
        <v>743</v>
      </c>
      <c r="G267" s="160">
        <v>29</v>
      </c>
      <c r="H267" s="156" t="s">
        <v>20</v>
      </c>
      <c r="I267" s="37" t="s">
        <v>77</v>
      </c>
      <c r="J267" s="29" t="s">
        <v>77</v>
      </c>
      <c r="K267" s="38">
        <v>135</v>
      </c>
      <c r="L267" s="38">
        <v>100</v>
      </c>
      <c r="M267" s="39">
        <v>20</v>
      </c>
      <c r="N267" s="29">
        <v>28</v>
      </c>
      <c r="O267" s="124" t="s">
        <v>30</v>
      </c>
      <c r="P267" s="126" t="s">
        <v>77</v>
      </c>
      <c r="Q267" s="38" t="s">
        <v>77</v>
      </c>
      <c r="R267" s="38" t="s">
        <v>77</v>
      </c>
      <c r="S267" s="38" t="s">
        <v>77</v>
      </c>
      <c r="T267" s="41" t="s">
        <v>77</v>
      </c>
      <c r="U267" s="127" t="s">
        <v>77</v>
      </c>
      <c r="V267" s="135">
        <v>6224008616559</v>
      </c>
      <c r="W267" s="44" t="s">
        <v>52</v>
      </c>
      <c r="X267" s="42">
        <v>0</v>
      </c>
      <c r="Y267" s="136">
        <v>36</v>
      </c>
      <c r="Z267" s="133" t="s">
        <v>751</v>
      </c>
      <c r="AA267" s="65">
        <v>36</v>
      </c>
      <c r="AB267" s="35" t="str">
        <f t="shared" si="143"/>
        <v>Adet</v>
      </c>
      <c r="AC267" s="38">
        <v>33</v>
      </c>
      <c r="AD267" s="38">
        <v>15.299999999999999</v>
      </c>
      <c r="AE267" s="38">
        <v>22</v>
      </c>
      <c r="AF267" s="68">
        <f t="shared" ref="AF267" si="175">AE267*AD267*AC267/1000000</f>
        <v>1.1107799999999999E-2</v>
      </c>
      <c r="AG267" s="37">
        <f t="shared" si="160"/>
        <v>1.008</v>
      </c>
      <c r="AH267" s="114">
        <v>2.15</v>
      </c>
      <c r="AI267" s="118">
        <f t="shared" si="162"/>
        <v>6121.8243036424856</v>
      </c>
      <c r="AJ267" s="29">
        <f t="shared" si="163"/>
        <v>220385.67493112947</v>
      </c>
      <c r="AK267" s="29">
        <f t="shared" si="164"/>
        <v>2520.7511838527885</v>
      </c>
      <c r="AL267" s="29">
        <f t="shared" si="165"/>
        <v>90747.04261870039</v>
      </c>
      <c r="AM267" s="29">
        <f t="shared" si="166"/>
        <v>9902.9510794216676</v>
      </c>
      <c r="AN267" s="30">
        <f t="shared" si="167"/>
        <v>356506.23885918001</v>
      </c>
      <c r="AO267" s="29">
        <f t="shared" si="168"/>
        <v>247.57377698554171</v>
      </c>
      <c r="AP267" s="119">
        <f t="shared" si="169"/>
        <v>8912.6559714795021</v>
      </c>
      <c r="AQ267" s="99"/>
      <c r="AR267" s="13">
        <f t="shared" si="170"/>
        <v>0</v>
      </c>
      <c r="AS267" s="11">
        <f t="shared" si="171"/>
        <v>0</v>
      </c>
      <c r="AT267" s="11">
        <f t="shared" si="172"/>
        <v>0</v>
      </c>
      <c r="AU267" s="11">
        <f t="shared" si="173"/>
        <v>0</v>
      </c>
      <c r="AV267" s="19" t="str">
        <f t="shared" si="156"/>
        <v>Adet</v>
      </c>
      <c r="AW267" s="106">
        <f t="shared" si="157"/>
        <v>29</v>
      </c>
      <c r="AX267" s="107">
        <f t="shared" si="174"/>
        <v>0</v>
      </c>
      <c r="BK267" s="7"/>
      <c r="BL267" s="7"/>
    </row>
    <row r="268" spans="1:64" ht="55.05" customHeight="1" x14ac:dyDescent="0.3">
      <c r="A268" s="23">
        <v>10</v>
      </c>
      <c r="B268" s="34" t="s">
        <v>702</v>
      </c>
      <c r="C268" s="38" t="s">
        <v>580</v>
      </c>
      <c r="D268" s="43" t="s">
        <v>703</v>
      </c>
      <c r="E268" s="154"/>
      <c r="F268" s="159" t="s">
        <v>743</v>
      </c>
      <c r="G268" s="160">
        <v>95</v>
      </c>
      <c r="H268" s="156" t="s">
        <v>20</v>
      </c>
      <c r="I268" s="44">
        <v>7</v>
      </c>
      <c r="J268" s="29">
        <f t="shared" ref="J268:J270" si="176">I268*1000</f>
        <v>7000</v>
      </c>
      <c r="K268" s="40">
        <v>275</v>
      </c>
      <c r="L268" s="40">
        <v>260</v>
      </c>
      <c r="M268" s="42">
        <v>270</v>
      </c>
      <c r="N268" s="30">
        <v>293</v>
      </c>
      <c r="O268" s="124" t="s">
        <v>30</v>
      </c>
      <c r="P268" s="126" t="s">
        <v>77</v>
      </c>
      <c r="Q268" s="38" t="s">
        <v>77</v>
      </c>
      <c r="R268" s="38" t="s">
        <v>77</v>
      </c>
      <c r="S268" s="38" t="s">
        <v>77</v>
      </c>
      <c r="T268" s="38" t="s">
        <v>737</v>
      </c>
      <c r="U268" s="127" t="s">
        <v>737</v>
      </c>
      <c r="V268" s="135" t="s">
        <v>704</v>
      </c>
      <c r="W268" s="44" t="s">
        <v>755</v>
      </c>
      <c r="X268" s="42">
        <v>0</v>
      </c>
      <c r="Y268" s="136">
        <v>12</v>
      </c>
      <c r="Z268" s="133" t="s">
        <v>751</v>
      </c>
      <c r="AA268" s="65">
        <v>12</v>
      </c>
      <c r="AB268" s="35" t="s">
        <v>743</v>
      </c>
      <c r="AC268" s="38">
        <v>49.5</v>
      </c>
      <c r="AD268" s="38">
        <v>27</v>
      </c>
      <c r="AE268" s="38">
        <v>44</v>
      </c>
      <c r="AF268" s="68">
        <f>AC268*AD268*AE268/1000000</f>
        <v>5.8805999999999997E-2</v>
      </c>
      <c r="AG268" s="37">
        <f t="shared" si="160"/>
        <v>3.516</v>
      </c>
      <c r="AH268" s="114">
        <v>3.99</v>
      </c>
      <c r="AI268" s="118">
        <f t="shared" si="162"/>
        <v>1156.3445906880252</v>
      </c>
      <c r="AJ268" s="29">
        <f t="shared" si="163"/>
        <v>13876.135088256302</v>
      </c>
      <c r="AK268" s="29">
        <f t="shared" si="164"/>
        <v>476.14189028330446</v>
      </c>
      <c r="AL268" s="29">
        <f t="shared" si="165"/>
        <v>5713.7026833996533</v>
      </c>
      <c r="AM268" s="29">
        <f t="shared" si="166"/>
        <v>1870.5574261129818</v>
      </c>
      <c r="AN268" s="30">
        <f t="shared" si="167"/>
        <v>22446.68911335578</v>
      </c>
      <c r="AO268" s="29">
        <f t="shared" si="168"/>
        <v>46.763935652824543</v>
      </c>
      <c r="AP268" s="119">
        <f t="shared" si="169"/>
        <v>561.16722783389446</v>
      </c>
      <c r="AQ268" s="99"/>
      <c r="AR268" s="13">
        <f t="shared" si="170"/>
        <v>0</v>
      </c>
      <c r="AS268" s="11">
        <f t="shared" si="171"/>
        <v>0</v>
      </c>
      <c r="AT268" s="11">
        <f t="shared" si="172"/>
        <v>0</v>
      </c>
      <c r="AU268" s="11">
        <f t="shared" si="173"/>
        <v>0</v>
      </c>
      <c r="AV268" s="19" t="str">
        <f t="shared" si="156"/>
        <v>Adet</v>
      </c>
      <c r="AW268" s="106">
        <f t="shared" si="157"/>
        <v>95</v>
      </c>
      <c r="AX268" s="107">
        <f t="shared" si="174"/>
        <v>0</v>
      </c>
      <c r="BK268" s="7"/>
      <c r="BL268" s="7"/>
    </row>
    <row r="269" spans="1:64" ht="55.05" customHeight="1" x14ac:dyDescent="0.3">
      <c r="A269" s="23">
        <v>11</v>
      </c>
      <c r="B269" s="34" t="s">
        <v>705</v>
      </c>
      <c r="C269" s="38" t="s">
        <v>580</v>
      </c>
      <c r="D269" s="43" t="s">
        <v>706</v>
      </c>
      <c r="E269" s="154"/>
      <c r="F269" s="159" t="s">
        <v>743</v>
      </c>
      <c r="G269" s="160">
        <v>185</v>
      </c>
      <c r="H269" s="156" t="s">
        <v>20</v>
      </c>
      <c r="I269" s="44">
        <v>15</v>
      </c>
      <c r="J269" s="29">
        <f t="shared" si="176"/>
        <v>15000</v>
      </c>
      <c r="K269" s="40">
        <v>325</v>
      </c>
      <c r="L269" s="40">
        <v>330</v>
      </c>
      <c r="M269" s="42">
        <v>340</v>
      </c>
      <c r="N269" s="30">
        <v>512</v>
      </c>
      <c r="O269" s="124" t="s">
        <v>30</v>
      </c>
      <c r="P269" s="126" t="s">
        <v>77</v>
      </c>
      <c r="Q269" s="38" t="s">
        <v>77</v>
      </c>
      <c r="R269" s="38" t="s">
        <v>77</v>
      </c>
      <c r="S269" s="38" t="s">
        <v>77</v>
      </c>
      <c r="T269" s="38" t="s">
        <v>737</v>
      </c>
      <c r="U269" s="127" t="s">
        <v>737</v>
      </c>
      <c r="V269" s="135" t="s">
        <v>707</v>
      </c>
      <c r="W269" s="44" t="s">
        <v>755</v>
      </c>
      <c r="X269" s="42">
        <v>0</v>
      </c>
      <c r="Y269" s="136">
        <v>6</v>
      </c>
      <c r="Z269" s="133" t="s">
        <v>751</v>
      </c>
      <c r="AA269" s="65">
        <v>6</v>
      </c>
      <c r="AB269" s="35" t="s">
        <v>743</v>
      </c>
      <c r="AC269" s="38">
        <v>62.5</v>
      </c>
      <c r="AD269" s="38">
        <v>33.6</v>
      </c>
      <c r="AE269" s="38">
        <v>44</v>
      </c>
      <c r="AF269" s="68">
        <f>AC269*AD269*AE269/1000000</f>
        <v>9.2399999999999996E-2</v>
      </c>
      <c r="AG269" s="37">
        <f t="shared" si="160"/>
        <v>3.0720000000000001</v>
      </c>
      <c r="AH269" s="114">
        <v>3.66</v>
      </c>
      <c r="AI269" s="118">
        <f t="shared" si="162"/>
        <v>735.93073593073598</v>
      </c>
      <c r="AJ269" s="29">
        <f t="shared" si="163"/>
        <v>4415.5844155844161</v>
      </c>
      <c r="AK269" s="29">
        <f t="shared" si="164"/>
        <v>303.03030303030306</v>
      </c>
      <c r="AL269" s="29">
        <f t="shared" si="165"/>
        <v>1818.1818181818185</v>
      </c>
      <c r="AM269" s="29">
        <f t="shared" si="166"/>
        <v>1190.4761904761906</v>
      </c>
      <c r="AN269" s="30">
        <f t="shared" si="167"/>
        <v>7142.8571428571431</v>
      </c>
      <c r="AO269" s="29">
        <f t="shared" si="168"/>
        <v>29.761904761904763</v>
      </c>
      <c r="AP269" s="119">
        <f t="shared" si="169"/>
        <v>178.57142857142858</v>
      </c>
      <c r="AQ269" s="99"/>
      <c r="AR269" s="13">
        <f t="shared" si="170"/>
        <v>0</v>
      </c>
      <c r="AS269" s="11">
        <f t="shared" si="171"/>
        <v>0</v>
      </c>
      <c r="AT269" s="11">
        <f t="shared" si="172"/>
        <v>0</v>
      </c>
      <c r="AU269" s="11">
        <f t="shared" si="173"/>
        <v>0</v>
      </c>
      <c r="AV269" s="19" t="str">
        <f t="shared" si="156"/>
        <v>Adet</v>
      </c>
      <c r="AW269" s="106">
        <f t="shared" si="157"/>
        <v>185</v>
      </c>
      <c r="AX269" s="107">
        <f t="shared" si="174"/>
        <v>0</v>
      </c>
      <c r="BK269" s="7"/>
      <c r="BL269" s="7"/>
    </row>
    <row r="270" spans="1:64" ht="55.05" customHeight="1" x14ac:dyDescent="0.3">
      <c r="A270" s="23">
        <v>12</v>
      </c>
      <c r="B270" s="34" t="s">
        <v>708</v>
      </c>
      <c r="C270" s="38" t="s">
        <v>522</v>
      </c>
      <c r="D270" s="43" t="s">
        <v>709</v>
      </c>
      <c r="E270" s="154"/>
      <c r="F270" s="159" t="s">
        <v>743</v>
      </c>
      <c r="G270" s="160">
        <v>139</v>
      </c>
      <c r="H270" s="156" t="s">
        <v>20</v>
      </c>
      <c r="I270" s="44">
        <v>7</v>
      </c>
      <c r="J270" s="29">
        <f t="shared" si="176"/>
        <v>7000</v>
      </c>
      <c r="K270" s="40">
        <v>275</v>
      </c>
      <c r="L270" s="40">
        <v>260</v>
      </c>
      <c r="M270" s="42">
        <v>300</v>
      </c>
      <c r="N270" s="30">
        <v>363</v>
      </c>
      <c r="O270" s="124" t="s">
        <v>30</v>
      </c>
      <c r="P270" s="126" t="s">
        <v>77</v>
      </c>
      <c r="Q270" s="38" t="s">
        <v>77</v>
      </c>
      <c r="R270" s="38" t="s">
        <v>77</v>
      </c>
      <c r="S270" s="38" t="s">
        <v>77</v>
      </c>
      <c r="T270" s="38" t="s">
        <v>737</v>
      </c>
      <c r="U270" s="127" t="s">
        <v>737</v>
      </c>
      <c r="V270" s="135" t="s">
        <v>710</v>
      </c>
      <c r="W270" s="44" t="s">
        <v>755</v>
      </c>
      <c r="X270" s="42">
        <v>0</v>
      </c>
      <c r="Y270" s="136">
        <v>12</v>
      </c>
      <c r="Z270" s="133" t="s">
        <v>751</v>
      </c>
      <c r="AA270" s="65">
        <v>12</v>
      </c>
      <c r="AB270" s="35" t="s">
        <v>743</v>
      </c>
      <c r="AC270" s="38">
        <v>49.5</v>
      </c>
      <c r="AD270" s="38">
        <v>27.5</v>
      </c>
      <c r="AE270" s="38">
        <v>47.5</v>
      </c>
      <c r="AF270" s="68">
        <f t="shared" ref="AF270" si="177">AC270*AD270*AE270/1000000</f>
        <v>6.4659375000000005E-2</v>
      </c>
      <c r="AG270" s="37">
        <f t="shared" si="160"/>
        <v>4.3559999999999999</v>
      </c>
      <c r="AH270" s="114">
        <v>4.82</v>
      </c>
      <c r="AI270" s="118">
        <f t="shared" si="162"/>
        <v>1051.664975109951</v>
      </c>
      <c r="AJ270" s="29">
        <f t="shared" si="163"/>
        <v>12619.979701319411</v>
      </c>
      <c r="AK270" s="29">
        <f t="shared" si="164"/>
        <v>433.03851916292103</v>
      </c>
      <c r="AL270" s="29">
        <f t="shared" si="165"/>
        <v>5196.462229955052</v>
      </c>
      <c r="AM270" s="29">
        <f t="shared" si="166"/>
        <v>1701.2227538543327</v>
      </c>
      <c r="AN270" s="30">
        <f t="shared" si="167"/>
        <v>20414.673046251992</v>
      </c>
      <c r="AO270" s="29">
        <f t="shared" si="168"/>
        <v>42.530568846358314</v>
      </c>
      <c r="AP270" s="119">
        <f t="shared" si="169"/>
        <v>510.36682615629979</v>
      </c>
      <c r="AQ270" s="99"/>
      <c r="AR270" s="13">
        <f t="shared" si="170"/>
        <v>0</v>
      </c>
      <c r="AS270" s="11">
        <f t="shared" si="171"/>
        <v>0</v>
      </c>
      <c r="AT270" s="11">
        <f t="shared" si="172"/>
        <v>0</v>
      </c>
      <c r="AU270" s="11">
        <f t="shared" si="173"/>
        <v>0</v>
      </c>
      <c r="AV270" s="19" t="str">
        <f t="shared" si="156"/>
        <v>Adet</v>
      </c>
      <c r="AW270" s="106">
        <f t="shared" si="157"/>
        <v>139</v>
      </c>
      <c r="AX270" s="107">
        <f t="shared" si="174"/>
        <v>0</v>
      </c>
      <c r="BK270" s="7"/>
      <c r="BL270" s="7"/>
    </row>
    <row r="271" spans="1:64" ht="55.05" customHeight="1" x14ac:dyDescent="0.3">
      <c r="A271" s="23">
        <v>13</v>
      </c>
      <c r="B271" s="34" t="s">
        <v>579</v>
      </c>
      <c r="C271" s="38" t="s">
        <v>580</v>
      </c>
      <c r="D271" s="43" t="s">
        <v>581</v>
      </c>
      <c r="E271" s="154"/>
      <c r="F271" s="159" t="s">
        <v>743</v>
      </c>
      <c r="G271" s="160">
        <v>139</v>
      </c>
      <c r="H271" s="156" t="s">
        <v>20</v>
      </c>
      <c r="I271" s="44">
        <v>7</v>
      </c>
      <c r="J271" s="29">
        <f t="shared" ref="J271" si="178">I271*1000</f>
        <v>7000</v>
      </c>
      <c r="K271" s="40">
        <v>275</v>
      </c>
      <c r="L271" s="40">
        <v>260</v>
      </c>
      <c r="M271" s="42">
        <v>300</v>
      </c>
      <c r="N271" s="30">
        <v>366</v>
      </c>
      <c r="O271" s="124" t="s">
        <v>30</v>
      </c>
      <c r="P271" s="126" t="s">
        <v>77</v>
      </c>
      <c r="Q271" s="38" t="s">
        <v>77</v>
      </c>
      <c r="R271" s="38" t="s">
        <v>77</v>
      </c>
      <c r="S271" s="38" t="s">
        <v>77</v>
      </c>
      <c r="T271" s="38" t="s">
        <v>737</v>
      </c>
      <c r="U271" s="127" t="s">
        <v>737</v>
      </c>
      <c r="V271" s="135" t="s">
        <v>582</v>
      </c>
      <c r="W271" s="44" t="s">
        <v>755</v>
      </c>
      <c r="X271" s="42">
        <v>0</v>
      </c>
      <c r="Y271" s="136">
        <v>12</v>
      </c>
      <c r="Z271" s="133" t="s">
        <v>751</v>
      </c>
      <c r="AA271" s="65">
        <v>12</v>
      </c>
      <c r="AB271" s="35" t="s">
        <v>743</v>
      </c>
      <c r="AC271" s="38">
        <v>49.5</v>
      </c>
      <c r="AD271" s="38">
        <v>27.5</v>
      </c>
      <c r="AE271" s="38">
        <v>47.5</v>
      </c>
      <c r="AF271" s="68">
        <f t="shared" ref="AF271" si="179">AC271*AD271*AE271/1000000</f>
        <v>6.4659375000000005E-2</v>
      </c>
      <c r="AG271" s="37">
        <f t="shared" si="160"/>
        <v>4.3919999999999995</v>
      </c>
      <c r="AH271" s="114">
        <v>4.82</v>
      </c>
      <c r="AI271" s="118">
        <f t="shared" si="162"/>
        <v>1051.664975109951</v>
      </c>
      <c r="AJ271" s="29">
        <f t="shared" si="163"/>
        <v>12619.979701319411</v>
      </c>
      <c r="AK271" s="29">
        <f t="shared" si="164"/>
        <v>433.03851916292103</v>
      </c>
      <c r="AL271" s="29">
        <f t="shared" si="165"/>
        <v>5196.462229955052</v>
      </c>
      <c r="AM271" s="29">
        <f t="shared" si="166"/>
        <v>1701.2227538543327</v>
      </c>
      <c r="AN271" s="30">
        <f t="shared" si="167"/>
        <v>20414.673046251992</v>
      </c>
      <c r="AO271" s="29">
        <f t="shared" si="168"/>
        <v>42.530568846358314</v>
      </c>
      <c r="AP271" s="119">
        <f t="shared" si="169"/>
        <v>510.36682615629979</v>
      </c>
      <c r="AQ271" s="99"/>
      <c r="AR271" s="13">
        <f t="shared" si="170"/>
        <v>0</v>
      </c>
      <c r="AS271" s="11">
        <f t="shared" si="171"/>
        <v>0</v>
      </c>
      <c r="AT271" s="11">
        <f t="shared" si="172"/>
        <v>0</v>
      </c>
      <c r="AU271" s="11">
        <f t="shared" si="173"/>
        <v>0</v>
      </c>
      <c r="AV271" s="19" t="str">
        <f t="shared" si="156"/>
        <v>Adet</v>
      </c>
      <c r="AW271" s="106">
        <f t="shared" si="157"/>
        <v>139</v>
      </c>
      <c r="AX271" s="107">
        <f t="shared" si="174"/>
        <v>0</v>
      </c>
      <c r="BK271" s="7"/>
      <c r="BL271" s="7"/>
    </row>
    <row r="272" spans="1:64" ht="55.05" customHeight="1" x14ac:dyDescent="0.3">
      <c r="A272" s="26">
        <v>1</v>
      </c>
      <c r="B272" s="46" t="s">
        <v>664</v>
      </c>
      <c r="C272" s="38" t="s">
        <v>145</v>
      </c>
      <c r="D272" s="43" t="s">
        <v>665</v>
      </c>
      <c r="E272" s="125"/>
      <c r="F272" s="159" t="s">
        <v>743</v>
      </c>
      <c r="G272" s="160">
        <v>138</v>
      </c>
      <c r="H272" s="156" t="s">
        <v>20</v>
      </c>
      <c r="I272" s="44">
        <v>6</v>
      </c>
      <c r="J272" s="29">
        <f t="shared" ref="J272:J273" si="180">I272*1000</f>
        <v>6000</v>
      </c>
      <c r="K272" s="38">
        <v>250</v>
      </c>
      <c r="L272" s="38">
        <v>180</v>
      </c>
      <c r="M272" s="39">
        <v>240</v>
      </c>
      <c r="N272" s="29">
        <v>260</v>
      </c>
      <c r="O272" s="124" t="s">
        <v>30</v>
      </c>
      <c r="P272" s="126" t="s">
        <v>77</v>
      </c>
      <c r="Q272" s="38" t="s">
        <v>77</v>
      </c>
      <c r="R272" s="38" t="s">
        <v>77</v>
      </c>
      <c r="S272" s="38" t="s">
        <v>77</v>
      </c>
      <c r="T272" s="41" t="s">
        <v>737</v>
      </c>
      <c r="U272" s="127" t="s">
        <v>737</v>
      </c>
      <c r="V272" s="135">
        <v>6224010803572</v>
      </c>
      <c r="W272" s="44" t="s">
        <v>51</v>
      </c>
      <c r="X272" s="42">
        <v>0</v>
      </c>
      <c r="Y272" s="136">
        <v>12</v>
      </c>
      <c r="Z272" s="133" t="s">
        <v>751</v>
      </c>
      <c r="AA272" s="67">
        <v>12</v>
      </c>
      <c r="AB272" s="35" t="str">
        <f>F272</f>
        <v>Adet</v>
      </c>
      <c r="AC272" s="38">
        <v>70.5</v>
      </c>
      <c r="AD272" s="38">
        <v>34.5</v>
      </c>
      <c r="AE272" s="38">
        <v>48.5</v>
      </c>
      <c r="AF272" s="68">
        <f>AE272*AD272*AC272/1000000</f>
        <v>0.117964125</v>
      </c>
      <c r="AG272" s="37">
        <f t="shared" si="160"/>
        <v>3.12</v>
      </c>
      <c r="AH272" s="114">
        <v>3.93</v>
      </c>
      <c r="AI272" s="118">
        <f t="shared" si="144"/>
        <v>576.44644081410343</v>
      </c>
      <c r="AJ272" s="29">
        <f t="shared" si="145"/>
        <v>6917.3572897692411</v>
      </c>
      <c r="AK272" s="29">
        <f t="shared" si="146"/>
        <v>237.36029915874846</v>
      </c>
      <c r="AL272" s="29">
        <f t="shared" si="147"/>
        <v>2848.3235899049814</v>
      </c>
      <c r="AM272" s="29">
        <f t="shared" si="148"/>
        <v>932.4868895522261</v>
      </c>
      <c r="AN272" s="30">
        <f t="shared" si="149"/>
        <v>11189.842674626714</v>
      </c>
      <c r="AO272" s="29">
        <f t="shared" si="150"/>
        <v>23.312172238805655</v>
      </c>
      <c r="AP272" s="119">
        <f t="shared" si="151"/>
        <v>279.74606686566784</v>
      </c>
      <c r="AQ272" s="99"/>
      <c r="AR272" s="13">
        <f t="shared" si="152"/>
        <v>0</v>
      </c>
      <c r="AS272" s="11">
        <f t="shared" si="153"/>
        <v>0</v>
      </c>
      <c r="AT272" s="11">
        <f t="shared" si="154"/>
        <v>0</v>
      </c>
      <c r="AU272" s="11">
        <f t="shared" si="155"/>
        <v>0</v>
      </c>
      <c r="AV272" s="19" t="str">
        <f t="shared" si="156"/>
        <v>Adet</v>
      </c>
      <c r="AW272" s="106">
        <f t="shared" si="157"/>
        <v>138</v>
      </c>
      <c r="AX272" s="107">
        <f>AW272*AR272</f>
        <v>0</v>
      </c>
    </row>
    <row r="273" spans="1:66" ht="55.05" customHeight="1" thickBot="1" x14ac:dyDescent="0.35">
      <c r="A273" s="26">
        <v>2</v>
      </c>
      <c r="B273" s="46" t="s">
        <v>666</v>
      </c>
      <c r="C273" s="38" t="s">
        <v>145</v>
      </c>
      <c r="D273" s="43" t="s">
        <v>667</v>
      </c>
      <c r="E273" s="125"/>
      <c r="F273" s="162" t="s">
        <v>743</v>
      </c>
      <c r="G273" s="163">
        <v>79</v>
      </c>
      <c r="H273" s="156" t="s">
        <v>20</v>
      </c>
      <c r="I273" s="44">
        <v>3</v>
      </c>
      <c r="J273" s="29">
        <f t="shared" si="180"/>
        <v>3000</v>
      </c>
      <c r="K273" s="38">
        <v>230</v>
      </c>
      <c r="L273" s="38">
        <v>190</v>
      </c>
      <c r="M273" s="39">
        <v>165</v>
      </c>
      <c r="N273" s="29">
        <v>240</v>
      </c>
      <c r="O273" s="124" t="s">
        <v>30</v>
      </c>
      <c r="P273" s="129" t="s">
        <v>77</v>
      </c>
      <c r="Q273" s="130" t="s">
        <v>77</v>
      </c>
      <c r="R273" s="130" t="s">
        <v>77</v>
      </c>
      <c r="S273" s="130" t="s">
        <v>77</v>
      </c>
      <c r="T273" s="131" t="s">
        <v>737</v>
      </c>
      <c r="U273" s="132" t="s">
        <v>737</v>
      </c>
      <c r="V273" s="138">
        <v>6224010803589</v>
      </c>
      <c r="W273" s="139" t="s">
        <v>51</v>
      </c>
      <c r="X273" s="140">
        <v>0</v>
      </c>
      <c r="Y273" s="141">
        <v>12</v>
      </c>
      <c r="Z273" s="133" t="s">
        <v>751</v>
      </c>
      <c r="AA273" s="67">
        <v>12</v>
      </c>
      <c r="AB273" s="35" t="str">
        <f>F273</f>
        <v>Adet</v>
      </c>
      <c r="AC273" s="38">
        <v>67.5</v>
      </c>
      <c r="AD273" s="38">
        <v>36</v>
      </c>
      <c r="AE273" s="38">
        <v>34</v>
      </c>
      <c r="AF273" s="68">
        <f>AE273*AD273*AC273/1000000</f>
        <v>8.2619999999999999E-2</v>
      </c>
      <c r="AG273" s="37">
        <f t="shared" si="160"/>
        <v>2.88</v>
      </c>
      <c r="AH273" s="114">
        <v>3.63</v>
      </c>
      <c r="AI273" s="120">
        <f t="shared" si="144"/>
        <v>823.04526748971193</v>
      </c>
      <c r="AJ273" s="121">
        <f t="shared" si="145"/>
        <v>9876.5432098765432</v>
      </c>
      <c r="AK273" s="121">
        <f t="shared" si="146"/>
        <v>338.90099249576372</v>
      </c>
      <c r="AL273" s="121">
        <f t="shared" si="147"/>
        <v>4066.8119099491646</v>
      </c>
      <c r="AM273" s="121">
        <f t="shared" si="148"/>
        <v>1331.3967562333576</v>
      </c>
      <c r="AN273" s="122">
        <f t="shared" si="149"/>
        <v>15976.761074800292</v>
      </c>
      <c r="AO273" s="121">
        <f t="shared" si="150"/>
        <v>33.284918905833941</v>
      </c>
      <c r="AP273" s="123">
        <f t="shared" si="151"/>
        <v>399.41902687000731</v>
      </c>
      <c r="AQ273" s="99"/>
      <c r="AR273" s="13">
        <f t="shared" si="152"/>
        <v>0</v>
      </c>
      <c r="AS273" s="11">
        <f t="shared" si="153"/>
        <v>0</v>
      </c>
      <c r="AT273" s="11">
        <f t="shared" si="154"/>
        <v>0</v>
      </c>
      <c r="AU273" s="11">
        <f t="shared" si="155"/>
        <v>0</v>
      </c>
      <c r="AV273" s="19" t="str">
        <f t="shared" si="156"/>
        <v>Adet</v>
      </c>
      <c r="AW273" s="106">
        <f t="shared" si="157"/>
        <v>79</v>
      </c>
      <c r="AX273" s="107">
        <f t="shared" ref="AX273" si="181">AW273*AR273</f>
        <v>0</v>
      </c>
    </row>
    <row r="274" spans="1:66" ht="55.05" customHeight="1" thickBot="1" x14ac:dyDescent="0.35">
      <c r="A274" s="14" t="s">
        <v>19</v>
      </c>
      <c r="B274" s="31"/>
      <c r="C274" s="62"/>
      <c r="D274" s="31"/>
      <c r="E274" s="31"/>
      <c r="F274" s="158"/>
      <c r="G274" s="115"/>
      <c r="H274" s="31"/>
      <c r="I274" s="31"/>
      <c r="J274" s="31"/>
      <c r="K274" s="31"/>
      <c r="L274" s="31"/>
      <c r="M274" s="31"/>
      <c r="N274" s="31"/>
      <c r="O274" s="31"/>
      <c r="P274" s="115"/>
      <c r="Q274" s="115"/>
      <c r="R274" s="115"/>
      <c r="S274" s="115"/>
      <c r="T274" s="115"/>
      <c r="U274" s="115"/>
      <c r="V274" s="115"/>
      <c r="W274" s="134"/>
      <c r="X274" s="115"/>
      <c r="Y274" s="115"/>
      <c r="Z274" s="31"/>
      <c r="AA274" s="31"/>
      <c r="AB274" s="31"/>
      <c r="AC274" s="31"/>
      <c r="AD274" s="31"/>
      <c r="AE274" s="31"/>
      <c r="AF274" s="31"/>
      <c r="AG274" s="31"/>
      <c r="AH274" s="31"/>
      <c r="AI274" s="115"/>
      <c r="AJ274" s="115"/>
      <c r="AK274" s="115"/>
      <c r="AL274" s="115"/>
      <c r="AM274" s="115"/>
      <c r="AN274" s="115"/>
      <c r="AO274" s="115"/>
      <c r="AP274" s="115"/>
      <c r="AQ274" s="100">
        <f>SUM(AQ6:AQ273)</f>
        <v>0</v>
      </c>
      <c r="AR274" s="101">
        <f>SUM(AR6:AR273)</f>
        <v>0</v>
      </c>
      <c r="AS274" s="102">
        <f>SUM(AS6:AS273)</f>
        <v>0</v>
      </c>
      <c r="AT274" s="102">
        <f>SUM(AT6:AT273)</f>
        <v>0</v>
      </c>
      <c r="AU274" s="102">
        <f>SUM(AU6:AU273)</f>
        <v>0</v>
      </c>
      <c r="AV274" s="103"/>
      <c r="AW274" s="104"/>
      <c r="AX274" s="105">
        <f>SUM(AX6:AX273)</f>
        <v>0</v>
      </c>
      <c r="BA274" s="1"/>
      <c r="BM274" s="2"/>
      <c r="BN274" s="2"/>
    </row>
    <row r="275" spans="1:66" s="10" customFormat="1" ht="27.45" customHeight="1" x14ac:dyDescent="0.3">
      <c r="A275" s="71" t="s">
        <v>58</v>
      </c>
      <c r="B275" s="72"/>
      <c r="C275" s="72"/>
      <c r="D275" s="72"/>
      <c r="E275" s="72"/>
      <c r="F275" s="72"/>
      <c r="G275" s="72"/>
      <c r="H275" s="72"/>
      <c r="I275" s="72"/>
      <c r="J275" s="72"/>
      <c r="K275" s="72"/>
      <c r="L275" s="72"/>
      <c r="M275" s="72"/>
      <c r="N275" s="72"/>
      <c r="O275" s="72"/>
      <c r="P275" s="72"/>
      <c r="Q275" s="72"/>
      <c r="R275" s="72"/>
      <c r="S275" s="72"/>
      <c r="T275" s="72"/>
      <c r="U275" s="72"/>
      <c r="V275" s="72"/>
      <c r="W275" s="72"/>
      <c r="X275" s="72"/>
      <c r="Y275" s="72"/>
      <c r="Z275" s="72"/>
      <c r="AA275" s="72"/>
      <c r="AB275" s="72"/>
      <c r="AC275" s="72"/>
      <c r="AD275" s="72"/>
      <c r="AE275" s="72"/>
      <c r="AF275" s="72"/>
      <c r="AG275" s="72"/>
      <c r="AH275" s="72"/>
      <c r="AI275" s="72"/>
      <c r="AJ275" s="72"/>
      <c r="AK275" s="72"/>
      <c r="AL275" s="72"/>
      <c r="AM275" s="72"/>
      <c r="AN275" s="72"/>
      <c r="AO275" s="72"/>
      <c r="AP275" s="72"/>
      <c r="AQ275" s="93"/>
      <c r="AR275" s="93"/>
      <c r="AS275" s="93"/>
      <c r="AT275" s="94"/>
      <c r="AU275" s="95">
        <f>AU274/68</f>
        <v>0</v>
      </c>
      <c r="AV275" s="96"/>
      <c r="AW275" s="97"/>
      <c r="AX275" s="98"/>
      <c r="BA275" s="8"/>
      <c r="BB275" s="9"/>
      <c r="BC275" s="9"/>
      <c r="BD275" s="9"/>
      <c r="BE275" s="9"/>
      <c r="BF275" s="9"/>
      <c r="BG275" s="9"/>
      <c r="BH275" s="9"/>
      <c r="BI275" s="9"/>
      <c r="BJ275" s="9"/>
      <c r="BK275" s="9"/>
      <c r="BL275" s="9"/>
      <c r="BM275" s="9"/>
      <c r="BN275" s="9"/>
    </row>
  </sheetData>
  <sortState xmlns:xlrd2="http://schemas.microsoft.com/office/spreadsheetml/2017/richdata2" ref="A6:AP27">
    <sortCondition ref="A6:A27"/>
  </sortState>
  <mergeCells count="53">
    <mergeCell ref="C1:AX1"/>
    <mergeCell ref="W2:X2"/>
    <mergeCell ref="Y2:AB2"/>
    <mergeCell ref="AC2:AG2"/>
    <mergeCell ref="AH2:AP2"/>
    <mergeCell ref="C2:E2"/>
    <mergeCell ref="F2:K2"/>
    <mergeCell ref="L2:Q2"/>
    <mergeCell ref="R2:S2"/>
    <mergeCell ref="T2:V2"/>
    <mergeCell ref="A3:A5"/>
    <mergeCell ref="AB4:AB5"/>
    <mergeCell ref="O3:O5"/>
    <mergeCell ref="D4:D5"/>
    <mergeCell ref="V3:Y3"/>
    <mergeCell ref="W4:W5"/>
    <mergeCell ref="X4:X5"/>
    <mergeCell ref="J4:J5"/>
    <mergeCell ref="Y4:Y5"/>
    <mergeCell ref="Z3:AH3"/>
    <mergeCell ref="AA4:AA5"/>
    <mergeCell ref="Q4:Q5"/>
    <mergeCell ref="AV4:AW4"/>
    <mergeCell ref="AQ4:AR4"/>
    <mergeCell ref="E4:E5"/>
    <mergeCell ref="V4:V5"/>
    <mergeCell ref="P3:U3"/>
    <mergeCell ref="R4:R5"/>
    <mergeCell ref="S4:S5"/>
    <mergeCell ref="T4:T5"/>
    <mergeCell ref="AI3:AJ4"/>
    <mergeCell ref="AK3:AL4"/>
    <mergeCell ref="AM3:AN4"/>
    <mergeCell ref="AO3:AP4"/>
    <mergeCell ref="AC4:AE4"/>
    <mergeCell ref="Z4:Z5"/>
    <mergeCell ref="P4:P5"/>
    <mergeCell ref="AQ2:AX3"/>
    <mergeCell ref="AV275:AX275"/>
    <mergeCell ref="A275:AT275"/>
    <mergeCell ref="B4:B5"/>
    <mergeCell ref="C4:C5"/>
    <mergeCell ref="B3:E3"/>
    <mergeCell ref="H3:H5"/>
    <mergeCell ref="U4:U5"/>
    <mergeCell ref="K3:M3"/>
    <mergeCell ref="K4:M4"/>
    <mergeCell ref="N4:N5"/>
    <mergeCell ref="F3:G3"/>
    <mergeCell ref="F4:F5"/>
    <mergeCell ref="G4:G5"/>
    <mergeCell ref="I3:J3"/>
    <mergeCell ref="I4:I5"/>
  </mergeCells>
  <phoneticPr fontId="1" type="noConversion"/>
  <hyperlinks>
    <hyperlink ref="H18" r:id="rId1" xr:uid="{9E170794-73C4-48EC-A066-A7226EF2C585}"/>
    <hyperlink ref="H21" r:id="rId2" xr:uid="{43141D12-7046-40F0-A7CF-5A7C98868316}"/>
    <hyperlink ref="H19" r:id="rId3" xr:uid="{1A653FB7-C476-4C28-BA58-6B1ABFA57DD3}"/>
    <hyperlink ref="H20" r:id="rId4" xr:uid="{19B17236-CEF0-47C9-BF06-8DB17853BFD7}"/>
    <hyperlink ref="H26" r:id="rId5" xr:uid="{90708C48-D53B-455E-AC30-5F647E548515}"/>
    <hyperlink ref="H22" r:id="rId6" xr:uid="{8197A5A0-505E-481E-A33A-3F099505F711}"/>
    <hyperlink ref="H23" r:id="rId7" xr:uid="{24A823A3-8C87-4F49-BC2F-BB5E46AB12F9}"/>
    <hyperlink ref="H24" r:id="rId8" xr:uid="{214B2081-3DC7-45AD-9942-D0060FE9E5BE}"/>
    <hyperlink ref="H25" r:id="rId9" xr:uid="{0241BFAA-224D-4183-9D55-D57C381C5D64}"/>
    <hyperlink ref="H13" r:id="rId10" xr:uid="{8A1CAC9E-E0F8-4A7C-AB0C-94049AFA3A8F}"/>
    <hyperlink ref="H12" r:id="rId11" xr:uid="{B5952AD7-2543-42D5-96C8-1C12FD7875DC}"/>
    <hyperlink ref="H11" r:id="rId12" xr:uid="{D591C0FF-CA6E-47C1-AB75-16C98E4E4303}"/>
    <hyperlink ref="H17" r:id="rId13" xr:uid="{18A5A449-3C19-4E2F-BD52-336E4F232D55}"/>
    <hyperlink ref="H15" r:id="rId14" xr:uid="{AAEE938C-7CCF-4CD4-91B1-041D1A327A15}"/>
    <hyperlink ref="H16" r:id="rId15" xr:uid="{C7B4DCAC-341C-416D-A842-614E0A94C211}"/>
    <hyperlink ref="H14" r:id="rId16" xr:uid="{073508FE-A32A-42F4-95E9-BC44525082E3}"/>
    <hyperlink ref="H9" r:id="rId17" xr:uid="{384DF042-657F-4DAF-B39F-68A8B9BE5484}"/>
    <hyperlink ref="H10" r:id="rId18" xr:uid="{A365891A-7E23-4752-9E48-F4B190CC26FC}"/>
    <hyperlink ref="H6" r:id="rId19" xr:uid="{430DB3C7-6A8E-458B-A0C1-646E346DDA45}"/>
    <hyperlink ref="H7" r:id="rId20" xr:uid="{51E05AE1-547B-4074-B3E2-D6551DEEB4F4}"/>
    <hyperlink ref="H8" r:id="rId21" xr:uid="{B9D4D418-4B52-4D94-A8A2-34CE3C61054B}"/>
    <hyperlink ref="H27" r:id="rId22" xr:uid="{308C1883-DACA-4B02-9513-D854FD3AFC04}"/>
    <hyperlink ref="H47" r:id="rId23" xr:uid="{9477C917-5896-4D4D-B67D-042F6166E7AB}"/>
    <hyperlink ref="H50" r:id="rId24" xr:uid="{5342B638-1764-46AA-9A59-57286F612DDC}"/>
    <hyperlink ref="H48" r:id="rId25" xr:uid="{EE5F6F60-3698-457E-9696-D6A1A534F898}"/>
    <hyperlink ref="H63" r:id="rId26" xr:uid="{C85511ED-B0A3-40C0-A841-D27F8F9253E6}"/>
    <hyperlink ref="H49" r:id="rId27" xr:uid="{750D10FB-FFE3-4845-8E2F-825631669453}"/>
    <hyperlink ref="H64" r:id="rId28" xr:uid="{E4984FE7-FE21-4D36-9984-32B9AD80EF20}"/>
    <hyperlink ref="H54" r:id="rId29" xr:uid="{B2B3BE4D-F6E0-4A6B-98F8-EC46F6C858BA}"/>
    <hyperlink ref="H42" r:id="rId30" xr:uid="{0E286804-1B34-4813-BBF4-0962857603B1}"/>
    <hyperlink ref="H41" r:id="rId31" xr:uid="{DD60CB19-2749-42F3-92BC-E7767AA57269}"/>
    <hyperlink ref="H53" r:id="rId32" xr:uid="{EBCDE0E6-F5CC-4F68-A183-B9C420D414B0}"/>
    <hyperlink ref="H56" r:id="rId33" xr:uid="{56677E7B-6E44-40B2-A7FD-26A49A608868}"/>
    <hyperlink ref="H40" r:id="rId34" xr:uid="{550E6A5A-8962-4471-B635-84D89B2CF05F}"/>
    <hyperlink ref="H37" r:id="rId35" xr:uid="{BA37F1DA-8B7F-493B-B5B2-19E113BC45D5}"/>
    <hyperlink ref="H34" r:id="rId36" xr:uid="{A611F79B-7DAC-4C99-8F54-08CFDA0F8BD9}"/>
    <hyperlink ref="H36" r:id="rId37" xr:uid="{F07BD50C-6249-415B-BFAA-EE4469F1017E}"/>
    <hyperlink ref="H35" r:id="rId38" xr:uid="{F3524CA8-0B4C-4EB3-A12A-7334A64E25B4}"/>
    <hyperlink ref="H58" r:id="rId39" xr:uid="{F432C285-7E3F-4E0F-A6E7-C30F98D799B5}"/>
    <hyperlink ref="H55" r:id="rId40" xr:uid="{136CC467-EE04-49E7-82FA-C24368B671D0}"/>
    <hyperlink ref="H61" r:id="rId41" xr:uid="{737F5F04-D54F-459F-8625-68818ED23B0F}"/>
    <hyperlink ref="H59" r:id="rId42" xr:uid="{D942320F-131E-4874-834B-63323DF1CDB3}"/>
    <hyperlink ref="H46" r:id="rId43" xr:uid="{8A21C1B0-EC8C-402C-9BB8-0A7FA6CDB151}"/>
    <hyperlink ref="H62" r:id="rId44" xr:uid="{F6F59093-3EAA-4A94-AF08-4CA67AC80A84}"/>
    <hyperlink ref="H44" r:id="rId45" xr:uid="{6314B8CC-17E2-4D75-AA8C-5F6291ED5100}"/>
    <hyperlink ref="H45" r:id="rId46" xr:uid="{8A54DF55-DB26-4BA9-970D-457CB2C6E8B3}"/>
    <hyperlink ref="H60" r:id="rId47" xr:uid="{15F26094-9258-4B62-8B86-5D0FB83BB359}"/>
    <hyperlink ref="H57" r:id="rId48" xr:uid="{813D21F8-E1E7-46E1-B4D2-2E707A864A92}"/>
    <hyperlink ref="H43" r:id="rId49" xr:uid="{4065CC57-424E-4BDD-861E-4D151F38AA6C}"/>
    <hyperlink ref="H52" r:id="rId50" xr:uid="{83BD70EE-8BC4-449B-960B-88A42DDA60A8}"/>
    <hyperlink ref="H39" r:id="rId51" xr:uid="{4D27DFB4-16BB-415B-B869-509F92771733}"/>
    <hyperlink ref="H38" r:id="rId52" xr:uid="{70ED1919-DC5D-45B1-977E-88BC1EE6220B}"/>
    <hyperlink ref="H31" r:id="rId53" xr:uid="{B3CCC639-DCC7-43BA-B2B2-DE68C7E51A84}"/>
    <hyperlink ref="H33" r:id="rId54" xr:uid="{5D1402D4-610A-4C1F-A263-68629E9F90F4}"/>
    <hyperlink ref="H28" r:id="rId55" xr:uid="{A38A89D8-5F26-4C4F-B6DF-53E458BCF85C}"/>
    <hyperlink ref="H29" r:id="rId56" xr:uid="{86A19400-B5C2-4DEE-8184-3AEDD37D867D}"/>
    <hyperlink ref="H30" r:id="rId57" xr:uid="{699EE648-9E0E-4FF6-8EA1-DB3A211D81CE}"/>
    <hyperlink ref="H32" r:id="rId58" xr:uid="{802581A3-1D47-430B-B2AD-B5FE67D69088}"/>
    <hyperlink ref="H104" r:id="rId59" xr:uid="{FA0A762E-5BD2-4B8B-B534-F340BB28A307}"/>
    <hyperlink ref="H105" r:id="rId60" xr:uid="{B71977E7-F840-4114-A5E1-85B359EC8370}"/>
    <hyperlink ref="H107" r:id="rId61" xr:uid="{7F019196-1C7D-4E76-9D39-14D107FCAD15}"/>
    <hyperlink ref="H108" r:id="rId62" xr:uid="{90BFEEBB-AE83-42E8-8AC9-028F4B049FD5}"/>
    <hyperlink ref="H80" r:id="rId63" xr:uid="{F655443F-A317-4795-9E4D-2626C4904136}"/>
    <hyperlink ref="H81" r:id="rId64" xr:uid="{C21EF50F-64AF-44B8-B8DD-291A0605BDE5}"/>
    <hyperlink ref="H82" r:id="rId65" xr:uid="{BECD16E4-E041-4D2F-A669-8BAA837FF1B7}"/>
    <hyperlink ref="H100" r:id="rId66" xr:uid="{B66C951D-F09F-46D2-BDE8-28A28B43609E}"/>
    <hyperlink ref="H99" r:id="rId67" xr:uid="{77BCC874-9F42-4DFA-81B1-E5B80803E571}"/>
    <hyperlink ref="H98" r:id="rId68" xr:uid="{971E3B87-BC2E-4C48-9F9F-F15DB226EC2B}"/>
    <hyperlink ref="H97" r:id="rId69" xr:uid="{33CCFF5E-6FA3-47E2-B845-E37187987AB8}"/>
    <hyperlink ref="H96" r:id="rId70" xr:uid="{69B8A10B-AE02-4E9A-8C43-FAD3126C8F88}"/>
    <hyperlink ref="H92" r:id="rId71" xr:uid="{83D5BCA7-72CD-4340-BEEB-79B6132912B0}"/>
    <hyperlink ref="H93" r:id="rId72" xr:uid="{1CA51DD8-2570-4C0E-A76A-01B8412F5885}"/>
    <hyperlink ref="H103" r:id="rId73" xr:uid="{D7B5AFC9-2BA5-436E-98E3-C8618524C41B}"/>
    <hyperlink ref="H101" r:id="rId74" xr:uid="{C972E7E3-897A-4783-A816-D7D103AF7D8B}"/>
    <hyperlink ref="H75" r:id="rId75" xr:uid="{CAD5A0B3-EAFC-4AAD-89CA-7CDD725589BE}"/>
    <hyperlink ref="H74" r:id="rId76" xr:uid="{97DC993E-31C1-4AC8-BC13-A0505907591C}"/>
    <hyperlink ref="H73" r:id="rId77" xr:uid="{5E17ED5C-0874-4572-A2F0-142CD720CF7B}"/>
    <hyperlink ref="H83" r:id="rId78" xr:uid="{02B1AAC2-EBF8-4FD5-A747-0B5CD0E77E02}"/>
    <hyperlink ref="H84" r:id="rId79" xr:uid="{96539980-A10C-4B25-90F1-7BDBA657F870}"/>
    <hyperlink ref="H85" r:id="rId80" xr:uid="{4591F520-6F69-4905-B69B-AC9F1DF80AC2}"/>
    <hyperlink ref="H86" r:id="rId81" xr:uid="{229A5051-D273-485D-BC5D-00DE0D47636C}"/>
    <hyperlink ref="H87" r:id="rId82" xr:uid="{DD096DA8-1E93-4873-AA53-AD763CC7528A}"/>
    <hyperlink ref="H88" r:id="rId83" xr:uid="{B2FA9622-F091-456B-B356-51DF191FEFC4}"/>
    <hyperlink ref="H69" r:id="rId84" xr:uid="{67B959BE-A3FE-4734-AD6E-6EF17D41DBED}"/>
    <hyperlink ref="H70" r:id="rId85" xr:uid="{6C928ABB-2C22-433E-BE04-DD2BAA8310AA}"/>
    <hyperlink ref="H71" r:id="rId86" xr:uid="{896B17A3-F66D-4F9F-BEA9-6B3934E95FB3}"/>
    <hyperlink ref="H68" r:id="rId87" xr:uid="{721164D5-BF3E-4E8A-BA33-655F2DEE4AE5}"/>
    <hyperlink ref="H72" r:id="rId88" xr:uid="{ABD1F1FF-EC54-4A4A-92A2-FB6014758D5F}"/>
    <hyperlink ref="H76" r:id="rId89" xr:uid="{8E850646-BE2F-4B3B-B2EA-B5F0D6191692}"/>
    <hyperlink ref="H77" r:id="rId90" xr:uid="{641F0909-3956-48A7-8F0C-24B2332B2E8C}"/>
    <hyperlink ref="H102" r:id="rId91" xr:uid="{1DD548BB-FB1B-49D2-9C40-7F35F36FF239}"/>
    <hyperlink ref="H78" r:id="rId92" xr:uid="{4E380B96-8414-4495-9CE2-403EB0D46395}"/>
    <hyperlink ref="H94" r:id="rId93" xr:uid="{8B781402-611E-4638-973C-FD7DA9BB0949}"/>
    <hyperlink ref="H95" r:id="rId94" xr:uid="{3193EBC8-EA67-406E-A51F-B024D4A62D05}"/>
    <hyperlink ref="H106" r:id="rId95" xr:uid="{FAAC07AC-5767-4F42-9C8F-EB0A38994D9A}"/>
    <hyperlink ref="H79" r:id="rId96" xr:uid="{7039CD5E-33F0-492B-AE7C-10184DB801E9}"/>
    <hyperlink ref="H89" r:id="rId97" xr:uid="{69F903A7-43ED-4164-9080-E4942BDBED0F}"/>
    <hyperlink ref="H90" r:id="rId98" xr:uid="{B92998FB-1E9E-4B0D-AECE-787B324AC0CB}"/>
    <hyperlink ref="H91" r:id="rId99" xr:uid="{677396B9-164A-403F-B0AB-B9A68D9784AF}"/>
    <hyperlink ref="H122" r:id="rId100" xr:uid="{09D4836C-579E-4D2F-8F83-6227837C9A8D}"/>
    <hyperlink ref="H123" r:id="rId101" xr:uid="{7EC5B824-D489-4ED7-B211-305572A5F59C}"/>
    <hyperlink ref="H125" r:id="rId102" xr:uid="{0595FECF-E127-4C1B-B6B6-0B885D576CFF}"/>
    <hyperlink ref="H124" r:id="rId103" xr:uid="{F89CB7D5-9DD4-406D-8EFF-FE724DC9DFCC}"/>
    <hyperlink ref="H120" r:id="rId104" xr:uid="{2B3013DA-F024-4A8D-A72B-5980E1ABEC56}"/>
    <hyperlink ref="H113" r:id="rId105" xr:uid="{DD122032-BE31-4AE9-B7CD-FD269F8E897F}"/>
    <hyperlink ref="H114" r:id="rId106" xr:uid="{709667ED-3C68-4F81-BB5E-4567F3316847}"/>
    <hyperlink ref="H129" r:id="rId107" xr:uid="{62ECBD70-D705-44B3-88BF-0593DCA93626}"/>
    <hyperlink ref="H127" r:id="rId108" xr:uid="{4DB89358-F866-44FD-8E9D-DEDAE9C03FE4}"/>
    <hyperlink ref="H130" r:id="rId109" xr:uid="{F63B5AE7-3C02-45FC-9FCC-A6937BE8FDE3}"/>
    <hyperlink ref="H128" r:id="rId110" xr:uid="{0D8959C5-A701-436E-BD74-AFDB4160607F}"/>
    <hyperlink ref="H131" r:id="rId111" xr:uid="{716A5A99-D0BA-4F4B-BB1E-87AECC883225}"/>
    <hyperlink ref="H126" r:id="rId112" xr:uid="{C1BA7997-73AE-4EDC-AA8E-AD8F556BEABC}"/>
    <hyperlink ref="H117" r:id="rId113" xr:uid="{A6A5DA8C-5A0B-496C-88E0-4A0F52BEF443}"/>
    <hyperlink ref="H116" r:id="rId114" xr:uid="{D4A97EC4-0A65-4256-8A70-0DED1B9DC7F9}"/>
    <hyperlink ref="H115" r:id="rId115" xr:uid="{FBB16D38-710A-4962-9FA8-0142C04E3C83}"/>
    <hyperlink ref="H110" r:id="rId116" xr:uid="{A95B90AD-8B80-4738-94FE-37D1DEE0001D}"/>
    <hyperlink ref="H111" r:id="rId117" xr:uid="{484F47DE-9F34-4D15-BE10-0888468A2B6B}"/>
    <hyperlink ref="H112" r:id="rId118" xr:uid="{C243AE48-D35F-42DE-8737-268677BA0116}"/>
    <hyperlink ref="H109" r:id="rId119" xr:uid="{6DDD9FD0-41FF-4651-9159-B2E120400FB7}"/>
    <hyperlink ref="H118" r:id="rId120" xr:uid="{E328B6A6-2BC5-45EA-A49C-4F5340796B58}"/>
    <hyperlink ref="H136" r:id="rId121" xr:uid="{9F129F0E-56FC-4463-8571-76294FB2F033}"/>
    <hyperlink ref="H134" r:id="rId122" xr:uid="{DC65C3C5-FA6D-450B-9E5B-05961125548B}"/>
    <hyperlink ref="H133" r:id="rId123" xr:uid="{651D8479-8200-40D3-B4DA-39E1FA15B653}"/>
    <hyperlink ref="H137" r:id="rId124" xr:uid="{A1FC9582-B7D4-48D1-BC12-2E9B5705A69A}"/>
    <hyperlink ref="H135" r:id="rId125" xr:uid="{F901EE2E-7E0D-4663-8B5A-DE36E822B3E1}"/>
    <hyperlink ref="H132" r:id="rId126" xr:uid="{E098AA19-D8C5-4AFF-9E51-93EAF1110881}"/>
    <hyperlink ref="H146" r:id="rId127" xr:uid="{0BC87B9A-1D38-4864-8EDE-E286FCD232F4}"/>
    <hyperlink ref="H148" r:id="rId128" xr:uid="{9B55227D-A7EB-49E0-AA8F-EE671BF92079}"/>
    <hyperlink ref="H145" r:id="rId129" xr:uid="{B47EEB9C-A7A0-4F6F-8A0F-981CF4BFD01E}"/>
    <hyperlink ref="H149" r:id="rId130" xr:uid="{743A9E69-8F5B-4A37-BBEB-D799412F4DB4}"/>
    <hyperlink ref="H151" r:id="rId131" xr:uid="{8D3FA91D-C6DC-4F88-8E9B-C66F9C2B8B87}"/>
    <hyperlink ref="H152" r:id="rId132" xr:uid="{427618E3-8AC2-4CC5-AF6F-8EDAA1A15CFA}"/>
    <hyperlink ref="H150" r:id="rId133" xr:uid="{BEA30279-96B6-4AC0-B5D5-872A1D179B5B}"/>
    <hyperlink ref="H153" r:id="rId134" xr:uid="{8D57785F-7BD2-475F-812D-2BEEAE8FE371}"/>
    <hyperlink ref="H138" r:id="rId135" xr:uid="{8BA44C97-A4BA-49D1-9B6D-1EA32B746CA2}"/>
    <hyperlink ref="H142" r:id="rId136" xr:uid="{5D270685-1ECA-491E-8585-12536D7163FA}"/>
    <hyperlink ref="H141" r:id="rId137" xr:uid="{D2DCDFFC-5C82-4160-B948-AF9B922B574B}"/>
    <hyperlink ref="H139" r:id="rId138" xr:uid="{537E13FB-A907-4C25-94CF-65464A640FBF}"/>
    <hyperlink ref="H143" r:id="rId139" xr:uid="{332E650A-E27A-4D6E-8E77-7A6667A7F592}"/>
    <hyperlink ref="H144" r:id="rId140" xr:uid="{AC539570-90B8-413E-B00B-F0BB138C3A47}"/>
    <hyperlink ref="H147" r:id="rId141" xr:uid="{345ED204-2A00-4C21-AA20-D3A6F9AFA812}"/>
    <hyperlink ref="H140" r:id="rId142" xr:uid="{B386F2D0-9F28-4C08-9700-0E95D084F299}"/>
    <hyperlink ref="H184" r:id="rId143" xr:uid="{8321152D-F253-4413-8154-FCD958ED10B8}"/>
    <hyperlink ref="H170" r:id="rId144" xr:uid="{9BB601D6-16AD-4289-9B08-CF2AEFDB458D}"/>
    <hyperlink ref="H196" r:id="rId145" xr:uid="{4DCB7AEF-AA65-4703-8705-DED861AB6A27}"/>
    <hyperlink ref="H192" r:id="rId146" xr:uid="{74EA65B4-CB99-4BAB-884B-F201DF2E3A1B}"/>
    <hyperlink ref="H193" r:id="rId147" xr:uid="{0DFB470A-AE4C-494D-824B-B2FAC3BC3044}"/>
    <hyperlink ref="H164" r:id="rId148" xr:uid="{9288A95C-329D-4753-9FF3-DA481350F405}"/>
    <hyperlink ref="H194" r:id="rId149" xr:uid="{3AD4298C-CFA9-4F4D-95B5-7B5805BEFBFC}"/>
    <hyperlink ref="H195" r:id="rId150" xr:uid="{924BB6F7-A419-4C17-B2DB-31202C41925D}"/>
    <hyperlink ref="H160" r:id="rId151" xr:uid="{ABA5D318-0E60-41CA-99DF-DC3E6D4B248D}"/>
    <hyperlink ref="H161" r:id="rId152" xr:uid="{2EE0B75D-26EB-40B2-AAD1-13E6DFE5CD2F}"/>
    <hyperlink ref="H162" r:id="rId153" xr:uid="{8574E884-232F-43E8-AFB4-758BFD02D787}"/>
    <hyperlink ref="H163" r:id="rId154" xr:uid="{D8282A5A-2EBA-468A-8483-21DA950EE3C3}"/>
    <hyperlink ref="H165" r:id="rId155" xr:uid="{3396C5CB-D708-484E-A400-6C4BF343F8D5}"/>
    <hyperlink ref="H166" r:id="rId156" xr:uid="{C97ABD21-F365-4CA8-9A7D-56277540A61C}"/>
    <hyperlink ref="H167" r:id="rId157" xr:uid="{A2B6442C-A864-43BD-8851-7FF4BB04D69D}"/>
    <hyperlink ref="H158" r:id="rId158" xr:uid="{17208D3D-5A37-45E5-A979-DEB63B578ADA}"/>
    <hyperlink ref="H159" r:id="rId159" xr:uid="{8F755045-E526-464E-97AC-54FFC366A4CF}"/>
    <hyperlink ref="H156" r:id="rId160" xr:uid="{6C69F1BD-F52C-4320-BBB4-8B9C07A65343}"/>
    <hyperlink ref="H157" r:id="rId161" xr:uid="{552189AC-EF58-4A3A-9071-32B4D6E0743A}"/>
    <hyperlink ref="H155" r:id="rId162" xr:uid="{F0B7A864-8D50-4CDB-B9A9-CA9D671E9032}"/>
    <hyperlink ref="H175" r:id="rId163" xr:uid="{34F94992-FF63-4132-9340-DB501B9E6D1E}"/>
    <hyperlink ref="H168" r:id="rId164" xr:uid="{A8836078-8E6E-4001-8974-B9D7C50E02AE}"/>
    <hyperlink ref="H169" r:id="rId165" xr:uid="{E086085E-0862-4E2C-B165-7BA14C6988CF}"/>
    <hyperlink ref="H191" r:id="rId166" xr:uid="{D7B166F6-7C81-4AA3-9C2F-B92C096375BC}"/>
    <hyperlink ref="H177" r:id="rId167" xr:uid="{C93A047C-8210-41D3-A62B-DA4CB98A8795}"/>
    <hyperlink ref="H186" r:id="rId168" xr:uid="{AB1932A0-A1AE-42AA-9F11-66F439A62892}"/>
    <hyperlink ref="H176" r:id="rId169" xr:uid="{AF18580D-9CBC-4C84-B74B-72232EDE8B31}"/>
    <hyperlink ref="H185" r:id="rId170" xr:uid="{DB541322-407B-4FBD-B461-FC13C7FAE85B}"/>
    <hyperlink ref="H181" r:id="rId171" xr:uid="{F84FDD71-65F0-4398-BBCB-4D8574B361CD}"/>
    <hyperlink ref="H171" r:id="rId172" xr:uid="{9ABE6D91-523F-40A5-A0E6-312D4BD5F288}"/>
    <hyperlink ref="H172" r:id="rId173" xr:uid="{59DF2C1E-6942-4DCF-BFDA-D54F98732860}"/>
    <hyperlink ref="H173" r:id="rId174" xr:uid="{6A99B115-26E0-4ACA-AB5F-95999327E58B}"/>
    <hyperlink ref="H187" r:id="rId175" xr:uid="{18210F6B-6F80-47F2-B4D6-A313A32469E0}"/>
    <hyperlink ref="H188" r:id="rId176" xr:uid="{65D89907-24F3-4DB8-8916-1966AFC04F44}"/>
    <hyperlink ref="H189" r:id="rId177" xr:uid="{AB811D38-CD5F-4438-B84E-1A5DE5D76067}"/>
    <hyperlink ref="H190" r:id="rId178" xr:uid="{985B5D60-4FAA-4036-9343-3198794B856D}"/>
    <hyperlink ref="H179" r:id="rId179" xr:uid="{64D3AACD-4BC7-4902-8EB2-29685F6E95ED}"/>
    <hyperlink ref="H180" r:id="rId180" xr:uid="{3333590C-2B76-4E52-B646-901E66AF12EC}"/>
    <hyperlink ref="H178" r:id="rId181" xr:uid="{CC9AC019-1364-4579-8C5C-648F901926B3}"/>
    <hyperlink ref="H182" r:id="rId182" xr:uid="{E1A33EB8-F2C4-49AB-AB4A-D8760953822A}"/>
    <hyperlink ref="H174" r:id="rId183" xr:uid="{44E5A44C-DC18-4830-B914-47FA78184F18}"/>
    <hyperlink ref="H183" r:id="rId184" xr:uid="{03DABE0F-84A9-4F41-9107-CB4134C3CD8F}"/>
    <hyperlink ref="H197" r:id="rId185" xr:uid="{16372E12-62B1-41E6-AF00-E7F253624E76}"/>
    <hyperlink ref="H198" r:id="rId186" xr:uid="{0D18A801-B8B0-468B-A4F3-3020FF639C66}"/>
    <hyperlink ref="H200" r:id="rId187" xr:uid="{4AB4810B-4DD0-4F97-B47A-4CBD89D3BAB0}"/>
    <hyperlink ref="H199" r:id="rId188" xr:uid="{4BB741F7-F665-49D3-88FE-AD5ACDF8812D}"/>
    <hyperlink ref="H228" r:id="rId189" xr:uid="{B546D6FF-1DE4-4503-875D-24D5524E9507}"/>
    <hyperlink ref="H229" r:id="rId190" xr:uid="{D8E77772-8A46-4CC6-AC12-F9C0168F2B8F}"/>
    <hyperlink ref="H231" r:id="rId191" xr:uid="{D9CDF04F-6939-4514-968A-775C9EA99357}"/>
    <hyperlink ref="H219" r:id="rId192" xr:uid="{66C57CF8-544C-4EFA-94CD-3F2C9316627E}"/>
    <hyperlink ref="H220" r:id="rId193" xr:uid="{68D1E715-8C3B-4A23-A756-6513917E135F}"/>
    <hyperlink ref="H221" r:id="rId194" xr:uid="{AD32DE14-B7F5-4F13-8BFC-356087BA63A0}"/>
    <hyperlink ref="H222" r:id="rId195" xr:uid="{64A3D564-70F9-47B4-BCED-C3DB0A3729E7}"/>
    <hyperlink ref="H223" r:id="rId196" xr:uid="{F6C1532D-DD1D-457C-ADC5-C0A78D6C17CB}"/>
    <hyperlink ref="H224" r:id="rId197" xr:uid="{FC468628-63DA-4F43-9CD5-9ED284C7F892}"/>
    <hyperlink ref="H230" r:id="rId198" xr:uid="{346F810C-1FBC-4DBC-9813-03EAACC94C0A}"/>
    <hyperlink ref="H225" r:id="rId199" xr:uid="{89E7F30A-B628-4102-B34B-392800B31446}"/>
    <hyperlink ref="H234" r:id="rId200" xr:uid="{EBF02FF5-D8DC-4CD0-8CE5-0FC5C0882FD9}"/>
    <hyperlink ref="H235" r:id="rId201" xr:uid="{287E9D28-73EE-4F24-B2C1-FE4A9A6785EE}"/>
    <hyperlink ref="H236" r:id="rId202" xr:uid="{B2E48A77-F306-4211-9BC5-39A4AA3E8726}"/>
    <hyperlink ref="H217" r:id="rId203" xr:uid="{F31BB04F-9DCA-4BD5-9166-99FCCE5D943D}"/>
    <hyperlink ref="H218" r:id="rId204" xr:uid="{196F4C49-7BF5-421E-8834-6C58554979F4}"/>
    <hyperlink ref="H216" r:id="rId205" xr:uid="{E2536745-1F24-4FD2-A396-6E6D81640038}"/>
    <hyperlink ref="H227" r:id="rId206" xr:uid="{CD74E822-C8B1-4FD1-9230-AFAB91526598}"/>
    <hyperlink ref="H226" r:id="rId207" xr:uid="{E4443568-E68A-489D-AA87-1A4FE36E84E5}"/>
    <hyperlink ref="H232" r:id="rId208" xr:uid="{415BE75B-5821-4DC1-B8AB-984323E80EB5}"/>
    <hyperlink ref="H233" r:id="rId209" xr:uid="{C933D8C0-944A-48DE-B087-F7C8E0C3BA70}"/>
    <hyperlink ref="H214" r:id="rId210" xr:uid="{2B97CD7F-325B-4A1C-A33D-F0519E9D507A}"/>
    <hyperlink ref="H215" r:id="rId211" xr:uid="{5969CE75-83C0-4DF0-B1C5-2EF62AD18C7A}"/>
    <hyperlink ref="H245" r:id="rId212" xr:uid="{6F4A3B07-ADE4-479A-A06C-EA5F2459EC05}"/>
    <hyperlink ref="H248" r:id="rId213" xr:uid="{8B271A1E-D31F-4747-9F57-B7FEBC089B3A}"/>
    <hyperlink ref="H247" r:id="rId214" xr:uid="{665715E8-A8D2-4DCC-BF6E-CBD8A0767737}"/>
    <hyperlink ref="H246" r:id="rId215" xr:uid="{C7D1A951-6208-4881-82A0-CE99107E5D8A}"/>
    <hyperlink ref="H250" r:id="rId216" xr:uid="{D01EBDD4-79B6-4CB3-88CF-77C58D93E0D7}"/>
    <hyperlink ref="H244" r:id="rId217" xr:uid="{59CA0A1E-50A7-45D5-9C1D-C42C1DE90909}"/>
    <hyperlink ref="H249" r:id="rId218" xr:uid="{6D11D292-5E68-40C6-89D0-6538DAC9391D}"/>
    <hyperlink ref="H252" r:id="rId219" xr:uid="{5E1FC224-4CBB-43E0-9425-C61891EA6F45}"/>
    <hyperlink ref="H240" r:id="rId220" xr:uid="{2D695FE6-50DA-4D0A-8EDF-7C64DEFE5B29}"/>
    <hyperlink ref="H254" r:id="rId221" xr:uid="{FDFAAAAE-0589-4647-BC82-E20C5746745A}"/>
    <hyperlink ref="H253" r:id="rId222" xr:uid="{C080FA85-2292-4D14-8C46-8B98037B7E77}"/>
    <hyperlink ref="H255" r:id="rId223" xr:uid="{2072C8E9-9DA0-43A6-8A9D-3D48477F91E9}"/>
    <hyperlink ref="H251" r:id="rId224" xr:uid="{053FF3A6-0F28-4FC5-AF5C-BA043DE07CDA}"/>
    <hyperlink ref="H241" r:id="rId225" xr:uid="{0DB13CB3-86F7-403F-9BDD-DC9540C9F08F}"/>
    <hyperlink ref="H239" r:id="rId226" xr:uid="{4F5184DD-2A33-4E89-8B02-E1CDA384B44F}"/>
    <hyperlink ref="H243" r:id="rId227" xr:uid="{541D9AFC-FADF-4650-A70A-AA27D799D0F9}"/>
    <hyperlink ref="H237" r:id="rId228" xr:uid="{461265BA-1BD9-4BA5-A2FE-70083B492885}"/>
    <hyperlink ref="H238" r:id="rId229" xr:uid="{7D972BFC-384C-461A-8E36-E76894C6F0C1}"/>
    <hyperlink ref="H242" r:id="rId230" xr:uid="{40B7C675-18BC-4688-9CD9-F3F634135E02}"/>
    <hyperlink ref="H256" r:id="rId231" xr:uid="{07527B48-438B-43CD-AA4A-9845CC312CDB}"/>
    <hyperlink ref="H257" r:id="rId232" xr:uid="{E87394E3-E694-4250-972D-D17D1CF6A8B4}"/>
    <hyperlink ref="H258" r:id="rId233" xr:uid="{15B06684-4C1C-46B7-9E20-A91BEBD23B02}"/>
    <hyperlink ref="H265" r:id="rId234" xr:uid="{E7E4A1B9-062A-4EB5-82D2-0F509AD631B1}"/>
    <hyperlink ref="H259" r:id="rId235" xr:uid="{056C5A03-F462-43F1-8E82-554BCB1588B5}"/>
    <hyperlink ref="H260" r:id="rId236" xr:uid="{0BC53EA5-181B-4BE2-8A67-AEBA977C365A}"/>
    <hyperlink ref="H261" r:id="rId237" xr:uid="{8457AF68-5F8E-4C08-9671-A4D437948D5E}"/>
    <hyperlink ref="H262" r:id="rId238" xr:uid="{491411C1-1A13-45A7-9806-759A255F111C}"/>
    <hyperlink ref="H263" r:id="rId239" xr:uid="{9A68F89A-6A9C-45C0-8871-2D2AC9A8741F}"/>
    <hyperlink ref="H264" r:id="rId240" xr:uid="{1CB1376B-0F5D-4E04-A5CB-9D0B75C80EB8}"/>
    <hyperlink ref="H272" r:id="rId241" xr:uid="{E0AB76C2-9517-46A1-B32E-4C03BEAC0618}"/>
    <hyperlink ref="H273" r:id="rId242" xr:uid="{CB7061D5-F259-48A8-A437-D9CC56B28656}"/>
    <hyperlink ref="H266" r:id="rId243" xr:uid="{BAC62622-10DA-440A-8CFA-A2DD0F1BA16B}"/>
    <hyperlink ref="H201" r:id="rId244" xr:uid="{316EF249-EF3C-4AF0-825F-4D091A43815F}"/>
    <hyperlink ref="H267" r:id="rId245" xr:uid="{04E8B4EB-1CFC-4755-A04A-4D163B79C486}"/>
    <hyperlink ref="H268" r:id="rId246" xr:uid="{C909D2E5-F182-4A2F-BC7C-9287BA6590CA}"/>
    <hyperlink ref="H269" r:id="rId247" xr:uid="{9AB8C6D0-B788-4E63-882C-B22F9C35C9E7}"/>
    <hyperlink ref="H270" r:id="rId248" xr:uid="{180DD590-4DAD-445F-A0B8-9FA39574CC42}"/>
    <hyperlink ref="H271" r:id="rId249" xr:uid="{F33028A0-6CE5-4D46-A766-BC1481F6DF55}"/>
    <hyperlink ref="H65" r:id="rId250" xr:uid="{1C857C75-1BBC-413F-A319-2BBFCD211CF8}"/>
    <hyperlink ref="H66" r:id="rId251" xr:uid="{C39DD1F6-5717-4DC2-B83D-856CB9509243}"/>
    <hyperlink ref="H67" r:id="rId252" xr:uid="{00E70194-5015-4A1D-8F84-9E52B4E0B63A}"/>
    <hyperlink ref="H121" r:id="rId253" xr:uid="{2A60AE7D-2898-4E0B-9351-AEDCCB6B0A1D}"/>
    <hyperlink ref="H119" r:id="rId254" xr:uid="{4F579CBE-6837-4077-B3EA-AEF42B74503E}"/>
    <hyperlink ref="H202" r:id="rId255" xr:uid="{A26E7BD0-133E-4157-A37A-328B39F29E00}"/>
    <hyperlink ref="H203" r:id="rId256" xr:uid="{77FCF153-2161-4A65-A113-64353B2BB930}"/>
    <hyperlink ref="H204" r:id="rId257" xr:uid="{FF670ADB-1704-40CF-876A-987E75B152E3}"/>
    <hyperlink ref="H205" r:id="rId258" xr:uid="{088E9C4E-573B-45BE-951A-F5EF59151883}"/>
    <hyperlink ref="H206" r:id="rId259" xr:uid="{788C0541-4A1C-4B8B-882B-B72B45A40F44}"/>
    <hyperlink ref="H207" r:id="rId260" xr:uid="{A764EC65-6E61-43ED-939B-59D4B22CC92C}"/>
    <hyperlink ref="H208" r:id="rId261" xr:uid="{DBECC26D-715B-4BB7-A63F-EFC9D81782A7}"/>
    <hyperlink ref="H209" r:id="rId262" xr:uid="{6EE1BC97-B7FA-472A-B1C6-F2EFDA575F2A}"/>
    <hyperlink ref="H210" r:id="rId263" xr:uid="{DD406A5C-875D-4A34-8B5C-A2E81360BDC5}"/>
    <hyperlink ref="H211" r:id="rId264" xr:uid="{7E67FB4C-009D-4BC0-B098-41CC05678313}"/>
    <hyperlink ref="H212" r:id="rId265" xr:uid="{189976E2-93ED-4A97-BF4F-DFA2CB9D4D43}"/>
    <hyperlink ref="H213" r:id="rId266" xr:uid="{0528CFCD-EA3A-4DF7-AB65-851A1A1CB8FB}"/>
    <hyperlink ref="H51" r:id="rId267" xr:uid="{85555FD7-7929-4A86-B1A1-20196E1B550B}"/>
    <hyperlink ref="H154" r:id="rId268" xr:uid="{763F65E0-B74A-46A8-8CFC-5BCD9444E407}"/>
  </hyperlinks>
  <printOptions horizontalCentered="1"/>
  <pageMargins left="0.43307086614173229" right="0.43307086614173229" top="0.55118110236220474" bottom="0.55118110236220474" header="0.31496062992125984" footer="0.31496062992125984"/>
  <pageSetup paperSize="9" scale="29" orientation="landscape" horizontalDpi="4294967295" verticalDpi="4294967295" r:id="rId269"/>
  <drawing r:id="rId27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Çalışma Sayfaları</vt:lpstr>
      </vt:variant>
      <vt:variant>
        <vt:i4>1</vt:i4>
      </vt:variant>
      <vt:variant>
        <vt:lpstr>Adlandırılmış Aralıklar</vt:lpstr>
      </vt:variant>
      <vt:variant>
        <vt:i4>2</vt:i4>
      </vt:variant>
    </vt:vector>
  </HeadingPairs>
  <TitlesOfParts>
    <vt:vector size="3" baseType="lpstr">
      <vt:lpstr>Product Master File</vt:lpstr>
      <vt:lpstr>'Product Master File'!Yazdırma_Alanı</vt:lpstr>
      <vt:lpstr>'Product Master File'!Yazdırma_Başlıkları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Max Plast</dc:creator>
  <cp:lastModifiedBy>Bulent Ipek</cp:lastModifiedBy>
  <cp:lastPrinted>2026-07-27T14:52:02Z</cp:lastPrinted>
  <dcterms:created xsi:type="dcterms:W3CDTF">2015-06-05T18:17:20Z</dcterms:created>
  <dcterms:modified xsi:type="dcterms:W3CDTF">2026-07-27T14:52:27Z</dcterms:modified>
</cp:coreProperties>
</file>